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Elektrorozvodna" sheetId="2" r:id="rId2"/>
    <sheet name="02 - Svítidla" sheetId="3" r:id="rId3"/>
    <sheet name="03 - R1A" sheetId="4" r:id="rId4"/>
    <sheet name="04 - R2A" sheetId="5" r:id="rId5"/>
    <sheet name="05 - R3A" sheetId="6" r:id="rId6"/>
    <sheet name="06 - R4A" sheetId="7" r:id="rId7"/>
    <sheet name="07 - R5A" sheetId="8" r:id="rId8"/>
    <sheet name="08 - R6A" sheetId="9" r:id="rId9"/>
    <sheet name="09 - R7A" sheetId="10" r:id="rId10"/>
    <sheet name="10 - R8A" sheetId="11" r:id="rId11"/>
    <sheet name="11 - R9A" sheetId="12" r:id="rId12"/>
    <sheet name="12 - R10A" sheetId="13" r:id="rId13"/>
    <sheet name="13 - R11A" sheetId="14" r:id="rId14"/>
    <sheet name="14 - R12A" sheetId="15" r:id="rId15"/>
    <sheet name="15 - R13A" sheetId="16" r:id="rId16"/>
    <sheet name="16 - R14A" sheetId="17" r:id="rId17"/>
    <sheet name="17 - R15A" sheetId="18" r:id="rId18"/>
    <sheet name="18 - R16A" sheetId="19" r:id="rId19"/>
    <sheet name="19 - R17A" sheetId="20" r:id="rId20"/>
    <sheet name="20 - Rozvaděče venek" sheetId="21" r:id="rId21"/>
    <sheet name="21 - Stavební práce" sheetId="22" r:id="rId22"/>
    <sheet name="22 - Vedlejší rozpočtové ..." sheetId="23" r:id="rId23"/>
  </sheets>
  <definedNames>
    <definedName name="_xlnm.Print_Area" localSheetId="0">'Rekapitulace stavby'!$D$4:$AO$76,'Rekapitulace stavby'!$C$82:$AQ$117</definedName>
    <definedName name="_xlnm.Print_Titles" localSheetId="0">'Rekapitulace stavby'!$92:$92</definedName>
    <definedName name="_xlnm._FilterDatabase" localSheetId="1" hidden="1">'01 - Elektrorozvodna'!$C$133:$K$374</definedName>
    <definedName name="_xlnm.Print_Area" localSheetId="1">'01 - Elektrorozvodna'!$C$4:$J$76,'01 - Elektrorozvodna'!$C$82:$J$115,'01 - Elektrorozvodna'!$C$121:$J$374</definedName>
    <definedName name="_xlnm.Print_Titles" localSheetId="1">'01 - Elektrorozvodna'!$133:$133</definedName>
    <definedName name="_xlnm._FilterDatabase" localSheetId="2" hidden="1">'02 - Svítidla'!$C$121:$K$159</definedName>
    <definedName name="_xlnm.Print_Area" localSheetId="2">'02 - Svítidla'!$C$4:$J$76,'02 - Svítidla'!$C$82:$J$103,'02 - Svítidla'!$C$109:$J$159</definedName>
    <definedName name="_xlnm.Print_Titles" localSheetId="2">'02 - Svítidla'!$121:$121</definedName>
    <definedName name="_xlnm._FilterDatabase" localSheetId="3" hidden="1">'03 - R1A'!$C$117:$K$163</definedName>
    <definedName name="_xlnm.Print_Area" localSheetId="3">'03 - R1A'!$C$4:$J$76,'03 - R1A'!$C$82:$J$99,'03 - R1A'!$C$105:$J$163</definedName>
    <definedName name="_xlnm.Print_Titles" localSheetId="3">'03 - R1A'!$117:$117</definedName>
    <definedName name="_xlnm._FilterDatabase" localSheetId="4" hidden="1">'04 - R2A'!$C$117:$K$167</definedName>
    <definedName name="_xlnm.Print_Area" localSheetId="4">'04 - R2A'!$C$4:$J$76,'04 - R2A'!$C$82:$J$99,'04 - R2A'!$C$105:$J$167</definedName>
    <definedName name="_xlnm.Print_Titles" localSheetId="4">'04 - R2A'!$117:$117</definedName>
    <definedName name="_xlnm._FilterDatabase" localSheetId="5" hidden="1">'05 - R3A'!$C$117:$K$167</definedName>
    <definedName name="_xlnm.Print_Area" localSheetId="5">'05 - R3A'!$C$4:$J$76,'05 - R3A'!$C$82:$J$99,'05 - R3A'!$C$105:$J$167</definedName>
    <definedName name="_xlnm.Print_Titles" localSheetId="5">'05 - R3A'!$117:$117</definedName>
    <definedName name="_xlnm._FilterDatabase" localSheetId="6" hidden="1">'06 - R4A'!$C$117:$K$161</definedName>
    <definedName name="_xlnm.Print_Area" localSheetId="6">'06 - R4A'!$C$4:$J$76,'06 - R4A'!$C$82:$J$99,'06 - R4A'!$C$105:$J$161</definedName>
    <definedName name="_xlnm.Print_Titles" localSheetId="6">'06 - R4A'!$117:$117</definedName>
    <definedName name="_xlnm._FilterDatabase" localSheetId="7" hidden="1">'07 - R5A'!$C$117:$K$161</definedName>
    <definedName name="_xlnm.Print_Area" localSheetId="7">'07 - R5A'!$C$4:$J$76,'07 - R5A'!$C$82:$J$99,'07 - R5A'!$C$105:$J$161</definedName>
    <definedName name="_xlnm.Print_Titles" localSheetId="7">'07 - R5A'!$117:$117</definedName>
    <definedName name="_xlnm._FilterDatabase" localSheetId="8" hidden="1">'08 - R6A'!$C$117:$K$166</definedName>
    <definedName name="_xlnm.Print_Area" localSheetId="8">'08 - R6A'!$C$4:$J$76,'08 - R6A'!$C$82:$J$99,'08 - R6A'!$C$105:$J$166</definedName>
    <definedName name="_xlnm.Print_Titles" localSheetId="8">'08 - R6A'!$117:$117</definedName>
    <definedName name="_xlnm._FilterDatabase" localSheetId="9" hidden="1">'09 - R7A'!$C$117:$K$163</definedName>
    <definedName name="_xlnm.Print_Area" localSheetId="9">'09 - R7A'!$C$4:$J$76,'09 - R7A'!$C$82:$J$99,'09 - R7A'!$C$105:$J$163</definedName>
    <definedName name="_xlnm.Print_Titles" localSheetId="9">'09 - R7A'!$117:$117</definedName>
    <definedName name="_xlnm._FilterDatabase" localSheetId="10" hidden="1">'10 - R8A'!$C$117:$K$163</definedName>
    <definedName name="_xlnm.Print_Area" localSheetId="10">'10 - R8A'!$C$4:$J$76,'10 - R8A'!$C$82:$J$99,'10 - R8A'!$C$105:$J$163</definedName>
    <definedName name="_xlnm.Print_Titles" localSheetId="10">'10 - R8A'!$117:$117</definedName>
    <definedName name="_xlnm._FilterDatabase" localSheetId="11" hidden="1">'11 - R9A'!$C$117:$K$165</definedName>
    <definedName name="_xlnm.Print_Area" localSheetId="11">'11 - R9A'!$C$4:$J$76,'11 - R9A'!$C$82:$J$99,'11 - R9A'!$C$105:$J$165</definedName>
    <definedName name="_xlnm.Print_Titles" localSheetId="11">'11 - R9A'!$117:$117</definedName>
    <definedName name="_xlnm._FilterDatabase" localSheetId="12" hidden="1">'12 - R10A'!$C$117:$K$145</definedName>
    <definedName name="_xlnm.Print_Area" localSheetId="12">'12 - R10A'!$C$4:$J$76,'12 - R10A'!$C$82:$J$99,'12 - R10A'!$C$105:$J$145</definedName>
    <definedName name="_xlnm.Print_Titles" localSheetId="12">'12 - R10A'!$117:$117</definedName>
    <definedName name="_xlnm._FilterDatabase" localSheetId="13" hidden="1">'13 - R11A'!$C$117:$K$147</definedName>
    <definedName name="_xlnm.Print_Area" localSheetId="13">'13 - R11A'!$C$4:$J$76,'13 - R11A'!$C$82:$J$99,'13 - R11A'!$C$105:$J$147</definedName>
    <definedName name="_xlnm.Print_Titles" localSheetId="13">'13 - R11A'!$117:$117</definedName>
    <definedName name="_xlnm._FilterDatabase" localSheetId="14" hidden="1">'14 - R12A'!$C$117:$K$133</definedName>
    <definedName name="_xlnm.Print_Area" localSheetId="14">'14 - R12A'!$C$4:$J$76,'14 - R12A'!$C$82:$J$99,'14 - R12A'!$C$105:$J$133</definedName>
    <definedName name="_xlnm.Print_Titles" localSheetId="14">'14 - R12A'!$117:$117</definedName>
    <definedName name="_xlnm._FilterDatabase" localSheetId="15" hidden="1">'15 - R13A'!$C$117:$K$165</definedName>
    <definedName name="_xlnm.Print_Area" localSheetId="15">'15 - R13A'!$C$4:$J$76,'15 - R13A'!$C$82:$J$99,'15 - R13A'!$C$105:$J$165</definedName>
    <definedName name="_xlnm.Print_Titles" localSheetId="15">'15 - R13A'!$117:$117</definedName>
    <definedName name="_xlnm._FilterDatabase" localSheetId="16" hidden="1">'16 - R14A'!$C$117:$K$147</definedName>
    <definedName name="_xlnm.Print_Area" localSheetId="16">'16 - R14A'!$C$4:$J$76,'16 - R14A'!$C$82:$J$99,'16 - R14A'!$C$105:$J$147</definedName>
    <definedName name="_xlnm.Print_Titles" localSheetId="16">'16 - R14A'!$117:$117</definedName>
    <definedName name="_xlnm._FilterDatabase" localSheetId="17" hidden="1">'17 - R15A'!$C$117:$K$156</definedName>
    <definedName name="_xlnm.Print_Area" localSheetId="17">'17 - R15A'!$C$4:$J$76,'17 - R15A'!$C$82:$J$99,'17 - R15A'!$C$105:$J$156</definedName>
    <definedName name="_xlnm.Print_Titles" localSheetId="17">'17 - R15A'!$117:$117</definedName>
    <definedName name="_xlnm._FilterDatabase" localSheetId="18" hidden="1">'18 - R16A'!$C$117:$K$155</definedName>
    <definedName name="_xlnm.Print_Area" localSheetId="18">'18 - R16A'!$C$4:$J$76,'18 - R16A'!$C$82:$J$99,'18 - R16A'!$C$105:$J$155</definedName>
    <definedName name="_xlnm.Print_Titles" localSheetId="18">'18 - R16A'!$117:$117</definedName>
    <definedName name="_xlnm._FilterDatabase" localSheetId="19" hidden="1">'19 - R17A'!$C$117:$K$140</definedName>
    <definedName name="_xlnm.Print_Area" localSheetId="19">'19 - R17A'!$C$4:$J$76,'19 - R17A'!$C$82:$J$99,'19 - R17A'!$C$105:$J$140</definedName>
    <definedName name="_xlnm.Print_Titles" localSheetId="19">'19 - R17A'!$117:$117</definedName>
    <definedName name="_xlnm._FilterDatabase" localSheetId="20" hidden="1">'20 - Rozvaděče venek'!$C$117:$K$129</definedName>
    <definedName name="_xlnm.Print_Area" localSheetId="20">'20 - Rozvaděče venek'!$C$4:$J$76,'20 - Rozvaděče venek'!$C$82:$J$99,'20 - Rozvaděče venek'!$C$105:$J$129</definedName>
    <definedName name="_xlnm.Print_Titles" localSheetId="20">'20 - Rozvaděče venek'!$117:$117</definedName>
    <definedName name="_xlnm._FilterDatabase" localSheetId="21" hidden="1">'21 - Stavební práce'!$C$121:$K$146</definedName>
    <definedName name="_xlnm.Print_Area" localSheetId="21">'21 - Stavební práce'!$C$4:$J$76,'21 - Stavební práce'!$C$82:$J$103,'21 - Stavební práce'!$C$109:$J$146</definedName>
    <definedName name="_xlnm.Print_Titles" localSheetId="21">'21 - Stavební práce'!$121:$121</definedName>
    <definedName name="_xlnm._FilterDatabase" localSheetId="22" hidden="1">'22 - Vedlejší rozpočtové ...'!$C$116:$K$132</definedName>
    <definedName name="_xlnm.Print_Area" localSheetId="22">'22 - Vedlejší rozpočtové ...'!$C$4:$J$76,'22 - Vedlejší rozpočtové ...'!$C$82:$J$98,'22 - Vedlejší rozpočtové ...'!$C$104:$J$132</definedName>
    <definedName name="_xlnm.Print_Titles" localSheetId="22">'22 - Vedlejší rozpočtové ...'!$116:$116</definedName>
  </definedNames>
  <calcPr/>
</workbook>
</file>

<file path=xl/calcChain.xml><?xml version="1.0" encoding="utf-8"?>
<calcChain xmlns="http://schemas.openxmlformats.org/spreadsheetml/2006/main">
  <c i="23" l="1" r="J37"/>
  <c r="J36"/>
  <c i="1" r="AY116"/>
  <c i="23" r="J35"/>
  <c i="1" r="AX116"/>
  <c i="23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113"/>
  <c r="J20"/>
  <c r="J18"/>
  <c r="E18"/>
  <c r="F114"/>
  <c r="J17"/>
  <c r="J15"/>
  <c r="E15"/>
  <c r="F91"/>
  <c r="J14"/>
  <c r="J12"/>
  <c r="J111"/>
  <c r="E7"/>
  <c r="E107"/>
  <c i="22" r="R143"/>
  <c r="J37"/>
  <c r="J36"/>
  <c i="1" r="AY115"/>
  <c i="22" r="J35"/>
  <c i="1" r="AX115"/>
  <c i="22"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91"/>
  <c r="J20"/>
  <c r="J18"/>
  <c r="E18"/>
  <c r="F119"/>
  <c r="J17"/>
  <c r="J15"/>
  <c r="E15"/>
  <c r="F118"/>
  <c r="J14"/>
  <c r="J12"/>
  <c r="J116"/>
  <c r="E7"/>
  <c r="E112"/>
  <c i="21" r="J37"/>
  <c r="J36"/>
  <c i="1" r="AY114"/>
  <c i="21" r="J35"/>
  <c i="1" r="AX114"/>
  <c i="21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91"/>
  <c r="J14"/>
  <c r="J12"/>
  <c r="J112"/>
  <c r="E7"/>
  <c r="E108"/>
  <c i="20" r="J37"/>
  <c r="J36"/>
  <c i="1" r="AY113"/>
  <c i="20" r="J35"/>
  <c i="1" r="AX113"/>
  <c i="20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92"/>
  <c r="J23"/>
  <c r="J21"/>
  <c r="E21"/>
  <c r="J114"/>
  <c r="J20"/>
  <c r="J18"/>
  <c r="E18"/>
  <c r="F92"/>
  <c r="J17"/>
  <c r="J15"/>
  <c r="E15"/>
  <c r="F91"/>
  <c r="J14"/>
  <c r="J12"/>
  <c r="J89"/>
  <c r="E7"/>
  <c r="E85"/>
  <c i="19" r="J37"/>
  <c r="J36"/>
  <c i="1" r="AY112"/>
  <c i="19" r="J35"/>
  <c i="1" r="AX112"/>
  <c i="19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114"/>
  <c r="J14"/>
  <c r="J12"/>
  <c r="J112"/>
  <c r="E7"/>
  <c r="E108"/>
  <c i="18" r="J37"/>
  <c r="J36"/>
  <c i="1" r="AY111"/>
  <c i="18" r="J35"/>
  <c i="1" r="AX111"/>
  <c i="18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92"/>
  <c r="J23"/>
  <c r="J21"/>
  <c r="E21"/>
  <c r="J114"/>
  <c r="J20"/>
  <c r="J18"/>
  <c r="E18"/>
  <c r="F115"/>
  <c r="J17"/>
  <c r="J15"/>
  <c r="E15"/>
  <c r="F114"/>
  <c r="J14"/>
  <c r="J12"/>
  <c r="J112"/>
  <c r="E7"/>
  <c r="E108"/>
  <c i="17" r="J37"/>
  <c r="J36"/>
  <c i="1" r="AY110"/>
  <c i="17" r="J35"/>
  <c i="1" r="AX110"/>
  <c i="17"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92"/>
  <c r="J17"/>
  <c r="J15"/>
  <c r="E15"/>
  <c r="F91"/>
  <c r="J14"/>
  <c r="J12"/>
  <c r="J112"/>
  <c r="E7"/>
  <c r="E108"/>
  <c i="16" r="J37"/>
  <c r="J36"/>
  <c i="1" r="AY109"/>
  <c i="16" r="J35"/>
  <c i="1" r="AX109"/>
  <c i="16"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91"/>
  <c r="J14"/>
  <c r="J12"/>
  <c r="J112"/>
  <c r="E7"/>
  <c r="E108"/>
  <c i="15" r="J37"/>
  <c r="J36"/>
  <c i="1" r="AY108"/>
  <c i="15" r="J35"/>
  <c i="1" r="AX108"/>
  <c i="15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92"/>
  <c r="J23"/>
  <c r="J21"/>
  <c r="E21"/>
  <c r="J114"/>
  <c r="J20"/>
  <c r="J18"/>
  <c r="E18"/>
  <c r="F115"/>
  <c r="J17"/>
  <c r="J15"/>
  <c r="E15"/>
  <c r="F91"/>
  <c r="J14"/>
  <c r="J12"/>
  <c r="J112"/>
  <c r="E7"/>
  <c r="E85"/>
  <c i="14" r="J37"/>
  <c r="J36"/>
  <c i="1" r="AY107"/>
  <c i="14" r="J35"/>
  <c i="1" r="AX107"/>
  <c i="14"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92"/>
  <c r="J17"/>
  <c r="J15"/>
  <c r="E15"/>
  <c r="F114"/>
  <c r="J14"/>
  <c r="J12"/>
  <c r="J89"/>
  <c r="E7"/>
  <c r="E108"/>
  <c i="13" r="J37"/>
  <c r="J36"/>
  <c i="1" r="AY106"/>
  <c i="13" r="J35"/>
  <c i="1" r="AX106"/>
  <c i="13"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92"/>
  <c r="J23"/>
  <c r="J21"/>
  <c r="E21"/>
  <c r="J91"/>
  <c r="J20"/>
  <c r="J18"/>
  <c r="E18"/>
  <c r="F115"/>
  <c r="J17"/>
  <c r="J15"/>
  <c r="E15"/>
  <c r="F91"/>
  <c r="J14"/>
  <c r="J12"/>
  <c r="J112"/>
  <c r="E7"/>
  <c r="E108"/>
  <c i="12" r="J37"/>
  <c r="J36"/>
  <c i="1" r="AY105"/>
  <c i="12" r="J35"/>
  <c i="1" r="AX105"/>
  <c i="12"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92"/>
  <c r="J23"/>
  <c r="J21"/>
  <c r="E21"/>
  <c r="J91"/>
  <c r="J20"/>
  <c r="J18"/>
  <c r="E18"/>
  <c r="F115"/>
  <c r="J17"/>
  <c r="J15"/>
  <c r="E15"/>
  <c r="F91"/>
  <c r="J14"/>
  <c r="J12"/>
  <c r="J112"/>
  <c r="E7"/>
  <c r="E108"/>
  <c i="11" r="J37"/>
  <c r="J36"/>
  <c i="1" r="AY104"/>
  <c i="11" r="J35"/>
  <c i="1" r="AX104"/>
  <c i="11"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91"/>
  <c r="J20"/>
  <c r="J18"/>
  <c r="E18"/>
  <c r="F115"/>
  <c r="J17"/>
  <c r="J15"/>
  <c r="E15"/>
  <c r="F114"/>
  <c r="J14"/>
  <c r="J12"/>
  <c r="J89"/>
  <c r="E7"/>
  <c r="E108"/>
  <c i="10" r="J37"/>
  <c r="J36"/>
  <c i="1" r="AY103"/>
  <c i="10" r="J35"/>
  <c i="1" r="AX103"/>
  <c i="10"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92"/>
  <c r="J23"/>
  <c r="J21"/>
  <c r="E21"/>
  <c r="J91"/>
  <c r="J20"/>
  <c r="J18"/>
  <c r="E18"/>
  <c r="F115"/>
  <c r="J17"/>
  <c r="J15"/>
  <c r="E15"/>
  <c r="F114"/>
  <c r="J14"/>
  <c r="J12"/>
  <c r="J112"/>
  <c r="E7"/>
  <c r="E108"/>
  <c i="9" r="J37"/>
  <c r="J36"/>
  <c i="1" r="AY102"/>
  <c i="9" r="J35"/>
  <c i="1" r="AX102"/>
  <c i="9"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92"/>
  <c r="J17"/>
  <c r="J15"/>
  <c r="E15"/>
  <c r="F114"/>
  <c r="J14"/>
  <c r="J12"/>
  <c r="J89"/>
  <c r="E7"/>
  <c r="E108"/>
  <c i="8" r="J37"/>
  <c r="J36"/>
  <c i="1" r="AY101"/>
  <c i="8" r="J35"/>
  <c i="1" r="AX101"/>
  <c i="8"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114"/>
  <c r="J14"/>
  <c r="J12"/>
  <c r="J89"/>
  <c r="E7"/>
  <c r="E85"/>
  <c i="7" r="J37"/>
  <c r="J36"/>
  <c i="1" r="AY100"/>
  <c i="7" r="J35"/>
  <c i="1" r="AX100"/>
  <c i="7"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92"/>
  <c r="J23"/>
  <c r="J21"/>
  <c r="E21"/>
  <c r="J114"/>
  <c r="J20"/>
  <c r="J18"/>
  <c r="E18"/>
  <c r="F115"/>
  <c r="J17"/>
  <c r="J15"/>
  <c r="E15"/>
  <c r="F91"/>
  <c r="J14"/>
  <c r="J12"/>
  <c r="J112"/>
  <c r="E7"/>
  <c r="E108"/>
  <c i="6" r="J119"/>
  <c r="J37"/>
  <c r="J36"/>
  <c i="1" r="AY99"/>
  <c i="6" r="J35"/>
  <c i="1" r="AX99"/>
  <c i="6"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97"/>
  <c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114"/>
  <c r="J14"/>
  <c r="J12"/>
  <c r="J112"/>
  <c r="E7"/>
  <c r="E108"/>
  <c i="5" r="J37"/>
  <c r="J36"/>
  <c i="1" r="AY98"/>
  <c i="5" r="J35"/>
  <c i="1" r="AX98"/>
  <c i="5"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91"/>
  <c r="J20"/>
  <c r="J18"/>
  <c r="E18"/>
  <c r="F92"/>
  <c r="J17"/>
  <c r="J15"/>
  <c r="E15"/>
  <c r="F114"/>
  <c r="J14"/>
  <c r="J12"/>
  <c r="J89"/>
  <c r="E7"/>
  <c r="E108"/>
  <c i="4" r="J37"/>
  <c r="J36"/>
  <c i="1" r="AY97"/>
  <c i="4" r="J35"/>
  <c i="1" r="AX97"/>
  <c i="4"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92"/>
  <c r="J23"/>
  <c r="J21"/>
  <c r="E21"/>
  <c r="J114"/>
  <c r="J20"/>
  <c r="J18"/>
  <c r="E18"/>
  <c r="F92"/>
  <c r="J17"/>
  <c r="J15"/>
  <c r="E15"/>
  <c r="F114"/>
  <c r="J14"/>
  <c r="J12"/>
  <c r="J112"/>
  <c r="E7"/>
  <c r="E85"/>
  <c i="3" r="J37"/>
  <c r="J36"/>
  <c i="1" r="AY96"/>
  <c i="3" r="J35"/>
  <c i="1" r="AX96"/>
  <c i="3" r="BI158"/>
  <c r="BH158"/>
  <c r="BG158"/>
  <c r="BF158"/>
  <c r="T158"/>
  <c r="T157"/>
  <c r="T156"/>
  <c r="R158"/>
  <c r="R157"/>
  <c r="R156"/>
  <c r="P158"/>
  <c r="P157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F116"/>
  <c r="E114"/>
  <c r="F89"/>
  <c r="E87"/>
  <c r="J24"/>
  <c r="E24"/>
  <c r="J92"/>
  <c r="J23"/>
  <c r="J21"/>
  <c r="E21"/>
  <c r="J91"/>
  <c r="J20"/>
  <c r="J18"/>
  <c r="E18"/>
  <c r="F119"/>
  <c r="J17"/>
  <c r="J15"/>
  <c r="E15"/>
  <c r="F118"/>
  <c r="J14"/>
  <c r="J12"/>
  <c r="J116"/>
  <c r="E7"/>
  <c r="E112"/>
  <c i="2" r="J37"/>
  <c r="J36"/>
  <c i="1" r="AY95"/>
  <c i="2" r="J35"/>
  <c i="1" r="AX95"/>
  <c i="2"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F128"/>
  <c r="E126"/>
  <c r="F89"/>
  <c r="E87"/>
  <c r="J24"/>
  <c r="E24"/>
  <c r="J92"/>
  <c r="J23"/>
  <c r="J21"/>
  <c r="E21"/>
  <c r="J130"/>
  <c r="J20"/>
  <c r="J18"/>
  <c r="E18"/>
  <c r="F131"/>
  <c r="J17"/>
  <c r="J15"/>
  <c r="E15"/>
  <c r="F91"/>
  <c r="J14"/>
  <c r="J12"/>
  <c r="J89"/>
  <c r="E7"/>
  <c r="E124"/>
  <c i="1" r="L90"/>
  <c r="AM90"/>
  <c r="AM89"/>
  <c r="L89"/>
  <c r="AM87"/>
  <c r="L87"/>
  <c r="L85"/>
  <c r="L84"/>
  <c i="2" r="J374"/>
  <c r="J368"/>
  <c r="BK365"/>
  <c r="BK361"/>
  <c r="BK357"/>
  <c r="J352"/>
  <c r="J348"/>
  <c r="J344"/>
  <c r="J338"/>
  <c r="BK333"/>
  <c r="J329"/>
  <c r="BK322"/>
  <c r="J319"/>
  <c r="BK316"/>
  <c r="J311"/>
  <c r="BK307"/>
  <c r="BK302"/>
  <c r="J299"/>
  <c r="J293"/>
  <c r="J289"/>
  <c r="BK284"/>
  <c r="BK280"/>
  <c r="J278"/>
  <c r="J274"/>
  <c r="J265"/>
  <c r="J260"/>
  <c r="J256"/>
  <c r="BK252"/>
  <c r="J249"/>
  <c r="J247"/>
  <c r="BK244"/>
  <c r="BK237"/>
  <c r="J234"/>
  <c r="BK230"/>
  <c r="BK219"/>
  <c r="BK214"/>
  <c r="BK211"/>
  <c r="BK207"/>
  <c r="BK200"/>
  <c r="BK197"/>
  <c r="BK191"/>
  <c r="J188"/>
  <c r="BK182"/>
  <c r="J179"/>
  <c r="J174"/>
  <c r="BK169"/>
  <c r="J160"/>
  <c r="BK156"/>
  <c r="J147"/>
  <c r="BK137"/>
  <c r="J216"/>
  <c r="J213"/>
  <c r="BK208"/>
  <c r="J200"/>
  <c r="J196"/>
  <c r="J183"/>
  <c r="BK174"/>
  <c r="J168"/>
  <c r="J165"/>
  <c r="J161"/>
  <c r="J151"/>
  <c r="J145"/>
  <c r="J137"/>
  <c r="J369"/>
  <c r="J367"/>
  <c r="BK363"/>
  <c r="BK360"/>
  <c r="BK356"/>
  <c r="BK353"/>
  <c r="J350"/>
  <c r="BK348"/>
  <c r="J343"/>
  <c r="BK341"/>
  <c r="BK337"/>
  <c r="BK334"/>
  <c r="J327"/>
  <c r="J324"/>
  <c r="BK319"/>
  <c r="J314"/>
  <c r="BK311"/>
  <c r="BK305"/>
  <c r="BK294"/>
  <c r="BK290"/>
  <c r="J286"/>
  <c r="BK278"/>
  <c r="J275"/>
  <c r="J272"/>
  <c r="J269"/>
  <c r="BK264"/>
  <c r="BK260"/>
  <c r="J255"/>
  <c r="J248"/>
  <c r="J238"/>
  <c r="J233"/>
  <c r="J226"/>
  <c r="J223"/>
  <c r="J220"/>
  <c r="J210"/>
  <c r="J205"/>
  <c r="BK203"/>
  <c r="J195"/>
  <c r="J191"/>
  <c r="BK183"/>
  <c r="J181"/>
  <c r="J175"/>
  <c r="BK168"/>
  <c r="BK165"/>
  <c r="BK154"/>
  <c r="BK151"/>
  <c r="BK147"/>
  <c r="J142"/>
  <c r="BK374"/>
  <c r="J370"/>
  <c r="BK364"/>
  <c r="J357"/>
  <c r="J354"/>
  <c r="J347"/>
  <c r="J341"/>
  <c r="BK338"/>
  <c r="BK331"/>
  <c r="BK327"/>
  <c r="J321"/>
  <c r="BK315"/>
  <c r="BK308"/>
  <c r="J302"/>
  <c r="BK299"/>
  <c r="BK295"/>
  <c r="BK287"/>
  <c r="J280"/>
  <c r="J273"/>
  <c r="BK266"/>
  <c r="J262"/>
  <c r="BK251"/>
  <c r="J243"/>
  <c r="BK239"/>
  <c r="J235"/>
  <c r="J230"/>
  <c r="J224"/>
  <c r="J221"/>
  <c r="J207"/>
  <c r="BK196"/>
  <c r="BK185"/>
  <c r="J171"/>
  <c r="BK159"/>
  <c r="BK145"/>
  <c r="BK142"/>
  <c i="3" r="J158"/>
  <c r="BK147"/>
  <c r="BK139"/>
  <c r="BK131"/>
  <c r="BK158"/>
  <c r="J143"/>
  <c r="BK135"/>
  <c r="J155"/>
  <c r="BK150"/>
  <c r="BK145"/>
  <c r="J135"/>
  <c r="BK129"/>
  <c i="4" r="J157"/>
  <c r="BK153"/>
  <c r="BK147"/>
  <c r="J143"/>
  <c r="BK136"/>
  <c r="BK133"/>
  <c r="J130"/>
  <c r="BK127"/>
  <c r="J125"/>
  <c r="BK121"/>
  <c r="J159"/>
  <c r="J160"/>
  <c r="J152"/>
  <c r="J147"/>
  <c r="BK143"/>
  <c r="BK139"/>
  <c r="J134"/>
  <c r="J127"/>
  <c r="J121"/>
  <c r="BK157"/>
  <c r="BK154"/>
  <c r="BK144"/>
  <c r="J140"/>
  <c r="J136"/>
  <c r="J133"/>
  <c r="J129"/>
  <c r="BK122"/>
  <c i="5" r="BK165"/>
  <c r="BK162"/>
  <c r="BK152"/>
  <c r="BK147"/>
  <c r="J141"/>
  <c r="BK133"/>
  <c r="J126"/>
  <c r="BK163"/>
  <c r="J158"/>
  <c r="BK155"/>
  <c r="J149"/>
  <c r="J145"/>
  <c r="BK140"/>
  <c r="BK135"/>
  <c r="J132"/>
  <c r="J127"/>
  <c r="BK121"/>
  <c r="J165"/>
  <c r="J162"/>
  <c r="J160"/>
  <c r="J155"/>
  <c r="J152"/>
  <c r="BK150"/>
  <c r="J142"/>
  <c r="J139"/>
  <c r="J135"/>
  <c r="J131"/>
  <c r="BK127"/>
  <c r="J123"/>
  <c i="6" r="J167"/>
  <c r="J164"/>
  <c r="J161"/>
  <c r="BK167"/>
  <c i="19" r="J146"/>
  <c r="BK141"/>
  <c r="BK136"/>
  <c r="BK128"/>
  <c r="BK153"/>
  <c r="BK142"/>
  <c r="BK137"/>
  <c r="BK126"/>
  <c r="BK155"/>
  <c r="J131"/>
  <c r="J127"/>
  <c r="J152"/>
  <c r="BK148"/>
  <c r="J135"/>
  <c r="J124"/>
  <c i="20" r="J136"/>
  <c r="J128"/>
  <c r="BK121"/>
  <c r="BK135"/>
  <c r="J130"/>
  <c r="BK124"/>
  <c r="J134"/>
  <c r="BK130"/>
  <c r="BK125"/>
  <c r="J121"/>
  <c i="21" r="BK125"/>
  <c r="BK129"/>
  <c r="J124"/>
  <c r="J121"/>
  <c i="22" r="BK145"/>
  <c r="J137"/>
  <c r="J146"/>
  <c r="BK137"/>
  <c r="BK146"/>
  <c r="BK132"/>
  <c r="J144"/>
  <c r="BK135"/>
  <c r="BK126"/>
  <c i="23" r="J130"/>
  <c r="J125"/>
  <c r="J120"/>
  <c r="J131"/>
  <c r="BK126"/>
  <c r="BK122"/>
  <c i="2" r="J372"/>
  <c r="BK367"/>
  <c r="J363"/>
  <c r="BK358"/>
  <c r="J353"/>
  <c r="BK349"/>
  <c r="BK345"/>
  <c r="J340"/>
  <c r="J336"/>
  <c r="BK332"/>
  <c r="BK325"/>
  <c r="BK321"/>
  <c r="J317"/>
  <c r="BK314"/>
  <c r="BK310"/>
  <c r="J305"/>
  <c r="BK301"/>
  <c r="J295"/>
  <c r="BK292"/>
  <c r="BK286"/>
  <c r="J283"/>
  <c r="J281"/>
  <c r="BK277"/>
  <c r="BK272"/>
  <c r="BK269"/>
  <c r="J266"/>
  <c r="BK261"/>
  <c r="J258"/>
  <c r="BK253"/>
  <c r="BK250"/>
  <c r="BK247"/>
  <c r="J245"/>
  <c r="BK243"/>
  <c r="J239"/>
  <c r="BK233"/>
  <c r="J227"/>
  <c r="J218"/>
  <c r="BK212"/>
  <c r="J208"/>
  <c r="J206"/>
  <c r="J199"/>
  <c r="BK194"/>
  <c r="J192"/>
  <c r="J190"/>
  <c r="BK186"/>
  <c r="BK181"/>
  <c r="BK178"/>
  <c r="BK171"/>
  <c r="J163"/>
  <c r="BK161"/>
  <c r="J153"/>
  <c r="J148"/>
  <c r="J138"/>
  <c r="BK220"/>
  <c r="J211"/>
  <c r="J203"/>
  <c r="J197"/>
  <c r="J189"/>
  <c r="BK179"/>
  <c r="BK173"/>
  <c r="BK167"/>
  <c r="J164"/>
  <c r="J162"/>
  <c r="J154"/>
  <c r="BK148"/>
  <c r="BK138"/>
  <c r="J371"/>
  <c r="BK368"/>
  <c r="BK366"/>
  <c r="J361"/>
  <c r="BK359"/>
  <c r="J351"/>
  <c r="J349"/>
  <c r="J345"/>
  <c r="J342"/>
  <c r="BK339"/>
  <c r="BK335"/>
  <c r="J328"/>
  <c r="J325"/>
  <c r="J320"/>
  <c r="J316"/>
  <c r="J312"/>
  <c r="J308"/>
  <c r="J307"/>
  <c r="BK297"/>
  <c r="BK293"/>
  <c r="J288"/>
  <c r="BK285"/>
  <c r="J277"/>
  <c r="BK274"/>
  <c r="J271"/>
  <c r="BK265"/>
  <c r="J261"/>
  <c r="BK258"/>
  <c r="BK256"/>
  <c r="J250"/>
  <c r="J244"/>
  <c r="J237"/>
  <c r="J229"/>
  <c r="BK228"/>
  <c r="J225"/>
  <c r="BK222"/>
  <c r="J219"/>
  <c r="J212"/>
  <c r="BK206"/>
  <c r="J198"/>
  <c r="BK193"/>
  <c r="BK188"/>
  <c r="BK184"/>
  <c r="J182"/>
  <c r="BK176"/>
  <c r="J169"/>
  <c r="BK166"/>
  <c r="J155"/>
  <c r="BK152"/>
  <c r="BK150"/>
  <c r="J146"/>
  <c r="J141"/>
  <c r="BK372"/>
  <c r="J366"/>
  <c r="J360"/>
  <c r="J356"/>
  <c r="BK350"/>
  <c r="BK342"/>
  <c r="BK340"/>
  <c r="J335"/>
  <c r="BK329"/>
  <c r="J326"/>
  <c r="BK323"/>
  <c r="BK317"/>
  <c r="J310"/>
  <c r="J304"/>
  <c r="J300"/>
  <c r="J296"/>
  <c r="J290"/>
  <c r="BK288"/>
  <c r="BK283"/>
  <c r="BK276"/>
  <c r="BK268"/>
  <c r="J263"/>
  <c r="BK257"/>
  <c r="J246"/>
  <c r="J242"/>
  <c r="BK238"/>
  <c r="BK234"/>
  <c r="BK229"/>
  <c r="BK226"/>
  <c r="J222"/>
  <c r="BK217"/>
  <c r="J204"/>
  <c r="BK195"/>
  <c r="J178"/>
  <c r="BK172"/>
  <c r="BK160"/>
  <c r="BK146"/>
  <c r="BK143"/>
  <c r="J140"/>
  <c i="3" r="BK155"/>
  <c r="J145"/>
  <c r="BK137"/>
  <c r="J129"/>
  <c r="BK153"/>
  <c r="J149"/>
  <c r="J137"/>
  <c r="BK125"/>
  <c r="J153"/>
  <c r="J147"/>
  <c r="J139"/>
  <c r="J131"/>
  <c r="J125"/>
  <c i="4" r="BK163"/>
  <c r="BK158"/>
  <c r="BK155"/>
  <c r="BK150"/>
  <c r="BK149"/>
  <c r="BK146"/>
  <c r="BK140"/>
  <c r="BK135"/>
  <c r="J132"/>
  <c r="BK129"/>
  <c r="J126"/>
  <c r="BK124"/>
  <c r="J162"/>
  <c r="J163"/>
  <c r="J154"/>
  <c r="J150"/>
  <c r="J146"/>
  <c r="J144"/>
  <c r="J141"/>
  <c r="BK137"/>
  <c r="BK130"/>
  <c r="BK125"/>
  <c r="BK159"/>
  <c r="J156"/>
  <c r="BK152"/>
  <c r="J148"/>
  <c r="J142"/>
  <c r="BK138"/>
  <c r="BK132"/>
  <c r="BK126"/>
  <c r="J123"/>
  <c i="5" r="BK166"/>
  <c r="BK160"/>
  <c r="BK156"/>
  <c r="BK148"/>
  <c r="BK145"/>
  <c r="J136"/>
  <c r="BK129"/>
  <c r="BK122"/>
  <c r="BK159"/>
  <c r="J156"/>
  <c r="J153"/>
  <c r="J150"/>
  <c r="J146"/>
  <c r="BK142"/>
  <c r="BK137"/>
  <c r="BK136"/>
  <c r="J133"/>
  <c r="J129"/>
  <c r="BK126"/>
  <c r="BK123"/>
  <c r="J166"/>
  <c r="J163"/>
  <c r="J159"/>
  <c r="BK154"/>
  <c r="BK151"/>
  <c r="J147"/>
  <c r="BK144"/>
  <c r="BK141"/>
  <c r="BK138"/>
  <c r="J134"/>
  <c r="BK130"/>
  <c r="J125"/>
  <c r="J122"/>
  <c i="6" r="BK166"/>
  <c r="J163"/>
  <c r="BK160"/>
  <c r="J166"/>
  <c r="BK155"/>
  <c r="BK153"/>
  <c r="J152"/>
  <c r="BK150"/>
  <c r="J148"/>
  <c r="BK146"/>
  <c r="J145"/>
  <c r="BK143"/>
  <c r="BK141"/>
  <c r="J140"/>
  <c r="J138"/>
  <c r="BK137"/>
  <c r="J137"/>
  <c r="BK136"/>
  <c r="J136"/>
  <c r="BK135"/>
  <c r="J135"/>
  <c r="BK134"/>
  <c r="J134"/>
  <c r="BK133"/>
  <c r="J133"/>
  <c r="J132"/>
  <c r="BK131"/>
  <c r="J130"/>
  <c r="BK128"/>
  <c r="BK126"/>
  <c r="J125"/>
  <c r="BK123"/>
  <c r="J122"/>
  <c i="7" r="BK161"/>
  <c r="J155"/>
  <c r="BK150"/>
  <c r="BK147"/>
  <c r="J141"/>
  <c r="J139"/>
  <c r="BK133"/>
  <c r="J125"/>
  <c r="J161"/>
  <c r="J157"/>
  <c r="J153"/>
  <c r="BK146"/>
  <c r="J143"/>
  <c r="J138"/>
  <c r="J134"/>
  <c r="BK130"/>
  <c r="BK128"/>
  <c r="J122"/>
  <c r="BK157"/>
  <c r="BK153"/>
  <c r="BK148"/>
  <c r="BK139"/>
  <c r="BK134"/>
  <c r="J131"/>
  <c r="BK125"/>
  <c r="BK122"/>
  <c i="8" r="BK158"/>
  <c r="J155"/>
  <c r="J149"/>
  <c r="BK146"/>
  <c r="J140"/>
  <c r="BK136"/>
  <c r="BK132"/>
  <c r="J127"/>
  <c r="J122"/>
  <c r="J158"/>
  <c r="J152"/>
  <c r="BK149"/>
  <c r="BK142"/>
  <c r="J136"/>
  <c r="J134"/>
  <c r="J129"/>
  <c r="J125"/>
  <c r="BK122"/>
  <c r="J161"/>
  <c r="BK152"/>
  <c r="J150"/>
  <c r="J144"/>
  <c r="BK141"/>
  <c r="BK134"/>
  <c r="BK130"/>
  <c r="BK125"/>
  <c i="9" r="J164"/>
  <c r="J160"/>
  <c r="J156"/>
  <c r="BK151"/>
  <c r="BK146"/>
  <c r="BK142"/>
  <c r="J139"/>
  <c r="BK133"/>
  <c r="BK130"/>
  <c r="J126"/>
  <c r="BK124"/>
  <c r="BK166"/>
  <c r="J162"/>
  <c r="BK159"/>
  <c r="J155"/>
  <c r="BK148"/>
  <c r="J145"/>
  <c r="BK138"/>
  <c r="J134"/>
  <c r="BK128"/>
  <c r="J124"/>
  <c r="BK165"/>
  <c r="J159"/>
  <c r="BK154"/>
  <c r="BK150"/>
  <c r="BK145"/>
  <c r="J138"/>
  <c r="BK135"/>
  <c r="BK131"/>
  <c r="BK125"/>
  <c i="10" r="BK161"/>
  <c r="J152"/>
  <c r="BK147"/>
  <c r="J141"/>
  <c r="BK137"/>
  <c r="BK131"/>
  <c r="BK122"/>
  <c r="J161"/>
  <c r="J156"/>
  <c r="J153"/>
  <c r="BK145"/>
  <c r="J139"/>
  <c r="J132"/>
  <c r="J127"/>
  <c r="BK123"/>
  <c r="BK163"/>
  <c r="BK156"/>
  <c r="BK153"/>
  <c r="BK148"/>
  <c r="J145"/>
  <c r="J138"/>
  <c r="BK130"/>
  <c r="BK127"/>
  <c r="BK160"/>
  <c r="BK151"/>
  <c r="BK143"/>
  <c r="J137"/>
  <c r="BK132"/>
  <c i="11" r="BK163"/>
  <c r="J157"/>
  <c r="BK149"/>
  <c r="J144"/>
  <c r="J137"/>
  <c r="J126"/>
  <c r="BK159"/>
  <c r="BK150"/>
  <c r="BK146"/>
  <c r="J139"/>
  <c r="J134"/>
  <c r="BK126"/>
  <c r="BK123"/>
  <c r="J161"/>
  <c r="J155"/>
  <c r="BK153"/>
  <c r="J145"/>
  <c r="J142"/>
  <c r="BK133"/>
  <c r="J128"/>
  <c r="J121"/>
  <c r="J159"/>
  <c r="J148"/>
  <c r="BK138"/>
  <c r="J136"/>
  <c r="J133"/>
  <c r="BK130"/>
  <c r="J123"/>
  <c i="12" r="J161"/>
  <c r="J157"/>
  <c r="J153"/>
  <c r="J149"/>
  <c r="J143"/>
  <c r="BK140"/>
  <c r="J136"/>
  <c r="J133"/>
  <c r="BK130"/>
  <c r="BK121"/>
  <c r="BK163"/>
  <c r="J158"/>
  <c r="BK152"/>
  <c r="J146"/>
  <c r="J144"/>
  <c r="BK141"/>
  <c r="BK134"/>
  <c r="BK129"/>
  <c r="J126"/>
  <c r="J124"/>
  <c r="BK164"/>
  <c r="BK158"/>
  <c r="BK154"/>
  <c r="BK151"/>
  <c r="J147"/>
  <c r="BK138"/>
  <c r="BK131"/>
  <c r="BK124"/>
  <c i="13" r="J144"/>
  <c r="BK140"/>
  <c r="BK138"/>
  <c r="J133"/>
  <c r="BK130"/>
  <c r="J126"/>
  <c r="BK121"/>
  <c r="BK144"/>
  <c r="J138"/>
  <c r="BK134"/>
  <c r="J129"/>
  <c r="J125"/>
  <c r="J145"/>
  <c r="BK139"/>
  <c r="J135"/>
  <c r="J130"/>
  <c r="BK125"/>
  <c i="14" r="J146"/>
  <c r="J144"/>
  <c r="J137"/>
  <c r="J127"/>
  <c r="BK125"/>
  <c r="BK144"/>
  <c r="BK141"/>
  <c r="BK137"/>
  <c r="BK134"/>
  <c r="BK130"/>
  <c r="BK128"/>
  <c r="J123"/>
  <c r="BK147"/>
  <c r="J141"/>
  <c r="J135"/>
  <c r="J131"/>
  <c r="J128"/>
  <c r="J121"/>
  <c i="15" r="BK131"/>
  <c r="BK128"/>
  <c r="BK125"/>
  <c r="BK130"/>
  <c r="BK127"/>
  <c r="J124"/>
  <c r="J121"/>
  <c r="J131"/>
  <c i="16" r="J164"/>
  <c r="J161"/>
  <c r="BK157"/>
  <c r="BK152"/>
  <c r="J148"/>
  <c r="J144"/>
  <c r="BK140"/>
  <c r="J136"/>
  <c r="BK130"/>
  <c r="BK125"/>
  <c r="BK122"/>
  <c r="BK164"/>
  <c r="J156"/>
  <c r="BK151"/>
  <c r="BK144"/>
  <c r="J137"/>
  <c r="BK133"/>
  <c r="BK128"/>
  <c r="J122"/>
  <c r="BK162"/>
  <c r="BK158"/>
  <c r="BK155"/>
  <c r="J149"/>
  <c r="BK145"/>
  <c r="J142"/>
  <c r="BK139"/>
  <c r="J135"/>
  <c r="J128"/>
  <c r="J125"/>
  <c i="17" r="BK146"/>
  <c r="BK142"/>
  <c r="J137"/>
  <c r="BK129"/>
  <c r="J124"/>
  <c r="BK143"/>
  <c r="BK136"/>
  <c r="J128"/>
  <c r="J122"/>
  <c r="J141"/>
  <c r="BK138"/>
  <c r="BK130"/>
  <c r="J123"/>
  <c r="J147"/>
  <c r="BK137"/>
  <c r="BK134"/>
  <c r="J130"/>
  <c r="BK121"/>
  <c i="18" r="BK149"/>
  <c r="J146"/>
  <c r="J141"/>
  <c r="J138"/>
  <c r="BK134"/>
  <c r="BK130"/>
  <c r="J126"/>
  <c r="BK122"/>
  <c r="J154"/>
  <c r="BK144"/>
  <c r="BK133"/>
  <c r="BK129"/>
  <c r="J127"/>
  <c r="J153"/>
  <c r="J145"/>
  <c r="BK141"/>
  <c r="BK156"/>
  <c r="BK152"/>
  <c r="J149"/>
  <c r="BK143"/>
  <c r="BK136"/>
  <c r="BK131"/>
  <c r="J125"/>
  <c r="J121"/>
  <c i="19" r="BK152"/>
  <c r="J144"/>
  <c r="BK139"/>
  <c r="J129"/>
  <c r="J121"/>
  <c r="BK146"/>
  <c r="BK138"/>
  <c r="BK131"/>
  <c r="BK122"/>
  <c r="J132"/>
  <c r="J128"/>
  <c r="BK154"/>
  <c r="BK150"/>
  <c r="BK144"/>
  <c r="J138"/>
  <c r="J126"/>
  <c i="20" r="J140"/>
  <c r="BK134"/>
  <c r="J125"/>
  <c r="J139"/>
  <c r="BK136"/>
  <c r="J131"/>
  <c r="BK126"/>
  <c r="J135"/>
  <c r="J132"/>
  <c r="BK128"/>
  <c r="J123"/>
  <c i="21" r="J129"/>
  <c r="BK121"/>
  <c r="BK126"/>
  <c r="BK122"/>
  <c r="BK124"/>
  <c i="22" r="J141"/>
  <c r="BK131"/>
  <c r="J127"/>
  <c r="J140"/>
  <c r="BK129"/>
  <c r="BK133"/>
  <c r="J145"/>
  <c r="J136"/>
  <c r="J131"/>
  <c i="23" r="BK132"/>
  <c r="J126"/>
  <c r="BK123"/>
  <c r="J119"/>
  <c r="BK130"/>
  <c r="J124"/>
  <c r="BK119"/>
  <c i="6" r="BK164"/>
  <c r="BK161"/>
  <c r="BK159"/>
  <c r="BK158"/>
  <c r="J157"/>
  <c r="BK156"/>
  <c r="J154"/>
  <c r="J153"/>
  <c r="BK151"/>
  <c r="J150"/>
  <c r="J149"/>
  <c r="BK147"/>
  <c r="J146"/>
  <c r="BK144"/>
  <c r="J143"/>
  <c r="J142"/>
  <c r="BK140"/>
  <c r="J139"/>
  <c r="BK132"/>
  <c r="J131"/>
  <c r="BK129"/>
  <c r="J128"/>
  <c r="J127"/>
  <c r="BK125"/>
  <c r="J124"/>
  <c r="BK122"/>
  <c r="J121"/>
  <c i="7" r="J158"/>
  <c r="BK152"/>
  <c r="BK149"/>
  <c r="J146"/>
  <c r="J140"/>
  <c r="J136"/>
  <c r="J127"/>
  <c r="BK123"/>
  <c r="J160"/>
  <c r="BK155"/>
  <c r="J150"/>
  <c r="BK145"/>
  <c r="BK142"/>
  <c r="J137"/>
  <c r="BK135"/>
  <c r="BK131"/>
  <c r="BK127"/>
  <c r="BK160"/>
  <c r="BK158"/>
  <c r="J154"/>
  <c r="J152"/>
  <c r="J144"/>
  <c r="J142"/>
  <c r="BK138"/>
  <c r="J133"/>
  <c r="J129"/>
  <c r="J126"/>
  <c r="J123"/>
  <c i="8" r="BK160"/>
  <c r="BK157"/>
  <c r="BK154"/>
  <c r="BK148"/>
  <c r="J145"/>
  <c r="J139"/>
  <c r="BK135"/>
  <c r="J132"/>
  <c r="J126"/>
  <c r="BK161"/>
  <c r="J157"/>
  <c r="BK151"/>
  <c r="J146"/>
  <c r="J143"/>
  <c r="BK138"/>
  <c r="J135"/>
  <c r="J130"/>
  <c r="BK127"/>
  <c r="BK123"/>
  <c r="BK121"/>
  <c r="J156"/>
  <c r="J154"/>
  <c r="J148"/>
  <c r="BK145"/>
  <c r="J142"/>
  <c r="BK140"/>
  <c r="BK133"/>
  <c r="BK129"/>
  <c r="J123"/>
  <c i="9" r="J163"/>
  <c r="BK158"/>
  <c r="J154"/>
  <c r="BK152"/>
  <c r="J147"/>
  <c r="J143"/>
  <c r="J140"/>
  <c r="J135"/>
  <c r="J131"/>
  <c r="J127"/>
  <c r="J125"/>
  <c r="BK121"/>
  <c r="BK164"/>
  <c r="BK160"/>
  <c r="J157"/>
  <c r="J150"/>
  <c r="BK147"/>
  <c r="J142"/>
  <c r="BK139"/>
  <c r="BK129"/>
  <c r="BK126"/>
  <c r="J166"/>
  <c r="J161"/>
  <c r="BK155"/>
  <c r="J151"/>
  <c r="J146"/>
  <c r="BK143"/>
  <c r="J137"/>
  <c r="BK134"/>
  <c r="J129"/>
  <c r="J122"/>
  <c i="10" r="J160"/>
  <c r="J151"/>
  <c r="BK144"/>
  <c r="J140"/>
  <c r="J136"/>
  <c r="J129"/>
  <c r="BK124"/>
  <c r="J162"/>
  <c r="BK157"/>
  <c r="J154"/>
  <c r="J146"/>
  <c r="BK141"/>
  <c r="BK133"/>
  <c r="J130"/>
  <c r="BK125"/>
  <c r="J122"/>
  <c r="J158"/>
  <c r="BK154"/>
  <c r="J150"/>
  <c r="BK146"/>
  <c r="J143"/>
  <c r="J133"/>
  <c r="J128"/>
  <c r="J163"/>
  <c r="J157"/>
  <c r="J148"/>
  <c r="BK140"/>
  <c r="BK134"/>
  <c r="BK128"/>
  <c r="J123"/>
  <c i="11" r="J158"/>
  <c r="J153"/>
  <c r="J150"/>
  <c r="J146"/>
  <c r="BK140"/>
  <c r="BK132"/>
  <c r="J125"/>
  <c r="BK158"/>
  <c r="J154"/>
  <c r="J149"/>
  <c r="J143"/>
  <c r="J138"/>
  <c r="BK128"/>
  <c r="J124"/>
  <c r="J163"/>
  <c r="BK157"/>
  <c r="BK154"/>
  <c r="BK148"/>
  <c r="BK143"/>
  <c r="J135"/>
  <c r="BK129"/>
  <c r="BK124"/>
  <c r="BK161"/>
  <c r="J160"/>
  <c r="BK152"/>
  <c r="BK145"/>
  <c r="BK135"/>
  <c r="J132"/>
  <c r="J129"/>
  <c r="BK121"/>
  <c i="12" r="BK162"/>
  <c r="J159"/>
  <c r="J154"/>
  <c r="BK150"/>
  <c r="BK146"/>
  <c r="J141"/>
  <c r="BK137"/>
  <c r="J134"/>
  <c r="J131"/>
  <c r="J122"/>
  <c r="J164"/>
  <c r="BK159"/>
  <c r="J156"/>
  <c r="BK149"/>
  <c r="J145"/>
  <c r="J142"/>
  <c r="J138"/>
  <c r="BK136"/>
  <c r="J130"/>
  <c r="J128"/>
  <c r="J125"/>
  <c r="BK165"/>
  <c r="BK161"/>
  <c r="J152"/>
  <c r="J148"/>
  <c r="BK144"/>
  <c r="J140"/>
  <c r="BK133"/>
  <c r="BK128"/>
  <c r="BK125"/>
  <c r="BK122"/>
  <c i="13" r="J143"/>
  <c r="J139"/>
  <c r="J134"/>
  <c r="BK131"/>
  <c r="J127"/>
  <c r="J123"/>
  <c r="BK145"/>
  <c r="J141"/>
  <c r="J137"/>
  <c r="J131"/>
  <c r="J128"/>
  <c r="BK123"/>
  <c r="BK143"/>
  <c r="BK141"/>
  <c r="J136"/>
  <c r="BK132"/>
  <c r="BK128"/>
  <c r="J124"/>
  <c i="14" r="J147"/>
  <c r="BK142"/>
  <c r="BK132"/>
  <c r="BK126"/>
  <c r="J145"/>
  <c r="J143"/>
  <c r="J139"/>
  <c r="J136"/>
  <c r="BK133"/>
  <c r="J129"/>
  <c r="J124"/>
  <c r="BK121"/>
  <c r="J142"/>
  <c r="BK139"/>
  <c r="BK136"/>
  <c r="J133"/>
  <c r="BK129"/>
  <c r="J125"/>
  <c r="J122"/>
  <c i="15" r="J130"/>
  <c r="J127"/>
  <c r="BK121"/>
  <c r="BK129"/>
  <c r="BK126"/>
  <c r="J123"/>
  <c r="BK133"/>
  <c r="BK124"/>
  <c r="BK122"/>
  <c i="16" r="J162"/>
  <c r="J158"/>
  <c r="J153"/>
  <c r="BK149"/>
  <c r="J146"/>
  <c r="BK142"/>
  <c r="BK137"/>
  <c r="BK132"/>
  <c r="BK129"/>
  <c r="J126"/>
  <c r="BK123"/>
  <c r="BK121"/>
  <c r="BK161"/>
  <c r="BK154"/>
  <c r="BK147"/>
  <c r="BK141"/>
  <c r="BK135"/>
  <c r="J132"/>
  <c r="BK126"/>
  <c r="J123"/>
  <c r="BK163"/>
  <c r="BK159"/>
  <c r="BK156"/>
  <c r="J152"/>
  <c r="J150"/>
  <c r="BK148"/>
  <c r="J143"/>
  <c r="J140"/>
  <c r="BK136"/>
  <c r="BK131"/>
  <c r="J127"/>
  <c r="J121"/>
  <c i="17" r="BK145"/>
  <c r="BK141"/>
  <c r="J134"/>
  <c r="BK125"/>
  <c r="BK123"/>
  <c r="BK144"/>
  <c r="J139"/>
  <c r="BK131"/>
  <c r="J126"/>
  <c r="J142"/>
  <c r="BK139"/>
  <c r="J131"/>
  <c r="BK124"/>
  <c r="BK122"/>
  <c r="J138"/>
  <c r="BK135"/>
  <c r="BK132"/>
  <c r="BK128"/>
  <c i="18" r="BK155"/>
  <c r="BK148"/>
  <c r="BK142"/>
  <c r="BK139"/>
  <c r="J136"/>
  <c r="J131"/>
  <c r="BK128"/>
  <c r="J123"/>
  <c r="J156"/>
  <c r="BK153"/>
  <c r="BK135"/>
  <c r="BK132"/>
  <c r="BK126"/>
  <c r="BK124"/>
  <c r="J148"/>
  <c r="J144"/>
  <c r="BK140"/>
  <c r="BK154"/>
  <c r="J150"/>
  <c r="BK146"/>
  <c r="J139"/>
  <c r="BK138"/>
  <c r="J133"/>
  <c r="BK127"/>
  <c r="J122"/>
  <c i="19" r="J154"/>
  <c r="BK151"/>
  <c r="BK147"/>
  <c r="BK143"/>
  <c r="J140"/>
  <c r="BK135"/>
  <c r="BK133"/>
  <c r="BK123"/>
  <c r="J147"/>
  <c r="BK140"/>
  <c r="BK132"/>
  <c r="J123"/>
  <c r="J148"/>
  <c r="BK129"/>
  <c r="J125"/>
  <c r="BK149"/>
  <c r="J143"/>
  <c r="J136"/>
  <c r="J130"/>
  <c r="BK121"/>
  <c i="20" r="J137"/>
  <c r="BK129"/>
  <c r="BK123"/>
  <c r="J138"/>
  <c r="BK133"/>
  <c r="BK127"/>
  <c r="BK140"/>
  <c r="J133"/>
  <c r="J129"/>
  <c r="J124"/>
  <c i="21" r="BK123"/>
  <c r="BK127"/>
  <c r="J123"/>
  <c r="J127"/>
  <c r="J122"/>
  <c i="22" r="J138"/>
  <c r="J128"/>
  <c r="BK144"/>
  <c r="J135"/>
  <c r="BK136"/>
  <c r="BK127"/>
  <c r="BK142"/>
  <c r="J132"/>
  <c r="BK125"/>
  <c i="23" r="BK129"/>
  <c r="BK124"/>
  <c r="BK121"/>
  <c r="J132"/>
  <c r="J129"/>
  <c r="BK125"/>
  <c r="J121"/>
  <c i="2" r="BK370"/>
  <c r="BK369"/>
  <c r="J364"/>
  <c r="J359"/>
  <c r="BK354"/>
  <c r="BK351"/>
  <c r="BK347"/>
  <c r="BK343"/>
  <c r="J337"/>
  <c r="J334"/>
  <c r="J331"/>
  <c r="J323"/>
  <c r="J318"/>
  <c r="J315"/>
  <c r="J313"/>
  <c r="J309"/>
  <c r="BK304"/>
  <c r="BK300"/>
  <c r="J294"/>
  <c r="BK291"/>
  <c r="J285"/>
  <c r="BK281"/>
  <c r="BK275"/>
  <c r="J270"/>
  <c r="J268"/>
  <c r="J264"/>
  <c r="J259"/>
  <c r="BK255"/>
  <c r="J251"/>
  <c r="BK248"/>
  <c r="BK246"/>
  <c r="BK241"/>
  <c r="BK235"/>
  <c r="BK231"/>
  <c r="BK225"/>
  <c r="BK216"/>
  <c r="BK210"/>
  <c r="BK202"/>
  <c r="BK198"/>
  <c r="J193"/>
  <c r="BK189"/>
  <c r="J184"/>
  <c r="J180"/>
  <c r="J176"/>
  <c r="J170"/>
  <c r="BK162"/>
  <c r="J159"/>
  <c r="BK149"/>
  <c r="BK140"/>
  <c r="J217"/>
  <c r="J214"/>
  <c r="J209"/>
  <c r="J202"/>
  <c r="J186"/>
  <c r="BK175"/>
  <c r="J172"/>
  <c r="J166"/>
  <c r="BK163"/>
  <c r="BK155"/>
  <c r="J150"/>
  <c r="BK144"/>
  <c i="1" r="AS94"/>
  <c i="2" r="BK336"/>
  <c r="J332"/>
  <c r="BK326"/>
  <c r="J322"/>
  <c r="BK318"/>
  <c r="BK313"/>
  <c r="BK309"/>
  <c r="J306"/>
  <c r="BK296"/>
  <c r="J292"/>
  <c r="J287"/>
  <c r="BK279"/>
  <c r="J276"/>
  <c r="BK273"/>
  <c r="BK270"/>
  <c r="BK263"/>
  <c r="BK259"/>
  <c r="J257"/>
  <c r="J253"/>
  <c r="BK249"/>
  <c r="BK242"/>
  <c r="J236"/>
  <c r="BK227"/>
  <c r="BK224"/>
  <c r="BK221"/>
  <c r="BK213"/>
  <c r="BK209"/>
  <c r="BK204"/>
  <c r="J194"/>
  <c r="BK190"/>
  <c r="J185"/>
  <c r="BK180"/>
  <c r="BK170"/>
  <c r="J167"/>
  <c r="J156"/>
  <c r="BK153"/>
  <c r="J149"/>
  <c r="J143"/>
  <c r="BK139"/>
  <c r="BK371"/>
  <c r="J365"/>
  <c r="J358"/>
  <c r="BK352"/>
  <c r="BK344"/>
  <c r="J339"/>
  <c r="J333"/>
  <c r="BK328"/>
  <c r="BK324"/>
  <c r="BK320"/>
  <c r="BK312"/>
  <c r="BK306"/>
  <c r="J301"/>
  <c r="J297"/>
  <c r="J291"/>
  <c r="BK289"/>
  <c r="J284"/>
  <c r="J279"/>
  <c r="BK271"/>
  <c r="BK262"/>
  <c r="J252"/>
  <c r="BK245"/>
  <c r="J241"/>
  <c r="BK236"/>
  <c r="J231"/>
  <c r="J228"/>
  <c r="BK223"/>
  <c r="BK218"/>
  <c r="BK205"/>
  <c r="BK199"/>
  <c r="BK192"/>
  <c r="J173"/>
  <c r="BK164"/>
  <c r="J152"/>
  <c r="J144"/>
  <c r="BK141"/>
  <c r="J139"/>
  <c i="3" r="J154"/>
  <c r="BK141"/>
  <c r="J127"/>
  <c r="J150"/>
  <c r="J141"/>
  <c r="BK133"/>
  <c r="BK154"/>
  <c r="BK149"/>
  <c r="BK143"/>
  <c r="J133"/>
  <c r="BK127"/>
  <c i="4" r="BK162"/>
  <c r="J161"/>
  <c r="BK156"/>
  <c r="BK151"/>
  <c r="BK148"/>
  <c r="J145"/>
  <c r="J139"/>
  <c r="BK134"/>
  <c r="BK131"/>
  <c r="J128"/>
  <c r="BK123"/>
  <c r="BK160"/>
  <c r="BK161"/>
  <c r="J153"/>
  <c r="J149"/>
  <c r="BK145"/>
  <c r="BK142"/>
  <c r="J138"/>
  <c r="BK128"/>
  <c r="J122"/>
  <c r="J158"/>
  <c r="J155"/>
  <c r="J151"/>
  <c r="BK141"/>
  <c r="J137"/>
  <c r="J135"/>
  <c r="J131"/>
  <c r="J124"/>
  <c i="5" r="J167"/>
  <c r="J164"/>
  <c r="BK157"/>
  <c r="BK149"/>
  <c r="J144"/>
  <c r="J138"/>
  <c r="J130"/>
  <c r="BK125"/>
  <c r="BK161"/>
  <c r="J157"/>
  <c r="J154"/>
  <c r="J151"/>
  <c r="J148"/>
  <c r="J143"/>
  <c r="BK139"/>
  <c r="BK134"/>
  <c r="BK131"/>
  <c r="BK128"/>
  <c r="BK124"/>
  <c r="BK167"/>
  <c r="BK164"/>
  <c r="J161"/>
  <c r="BK158"/>
  <c r="BK153"/>
  <c r="BK146"/>
  <c r="BK143"/>
  <c r="J140"/>
  <c r="J137"/>
  <c r="BK132"/>
  <c r="J128"/>
  <c r="J124"/>
  <c r="J121"/>
  <c i="6" r="BK165"/>
  <c r="BK162"/>
  <c r="J165"/>
  <c r="BK163"/>
  <c r="J162"/>
  <c r="J160"/>
  <c r="J159"/>
  <c r="J158"/>
  <c r="BK157"/>
  <c r="J156"/>
  <c r="J155"/>
  <c r="BK154"/>
  <c r="BK152"/>
  <c r="J151"/>
  <c r="BK149"/>
  <c r="BK148"/>
  <c r="J147"/>
  <c r="BK145"/>
  <c r="J144"/>
  <c r="BK142"/>
  <c r="J141"/>
  <c r="BK139"/>
  <c r="BK138"/>
  <c r="BK130"/>
  <c r="J129"/>
  <c r="BK127"/>
  <c r="J126"/>
  <c r="BK124"/>
  <c r="J123"/>
  <c r="BK121"/>
  <c i="7" r="BK159"/>
  <c r="BK154"/>
  <c r="BK151"/>
  <c r="J148"/>
  <c r="J145"/>
  <c r="BK137"/>
  <c r="J130"/>
  <c r="BK126"/>
  <c r="J121"/>
  <c r="BK156"/>
  <c r="J151"/>
  <c r="J147"/>
  <c r="BK144"/>
  <c r="BK141"/>
  <c r="BK136"/>
  <c r="J132"/>
  <c r="BK129"/>
  <c r="BK124"/>
  <c r="J159"/>
  <c r="J156"/>
  <c r="J149"/>
  <c r="BK143"/>
  <c r="BK140"/>
  <c r="J135"/>
  <c r="BK132"/>
  <c r="J128"/>
  <c r="J124"/>
  <c r="BK121"/>
  <c i="8" r="J159"/>
  <c r="BK156"/>
  <c r="J153"/>
  <c r="J147"/>
  <c r="J141"/>
  <c r="J138"/>
  <c r="J133"/>
  <c r="BK128"/>
  <c r="J124"/>
  <c r="J160"/>
  <c r="BK153"/>
  <c r="BK150"/>
  <c r="BK144"/>
  <c r="BK139"/>
  <c r="J137"/>
  <c r="J131"/>
  <c r="J128"/>
  <c r="BK124"/>
  <c r="BK159"/>
  <c r="BK155"/>
  <c r="J151"/>
  <c r="BK147"/>
  <c r="BK143"/>
  <c r="BK137"/>
  <c r="BK131"/>
  <c r="BK126"/>
  <c r="J121"/>
  <c i="9" r="BK162"/>
  <c r="BK157"/>
  <c r="J153"/>
  <c r="BK149"/>
  <c r="J144"/>
  <c r="BK141"/>
  <c r="J136"/>
  <c r="BK132"/>
  <c r="J128"/>
  <c r="BK122"/>
  <c r="J165"/>
  <c r="BK161"/>
  <c r="J158"/>
  <c r="BK153"/>
  <c r="J149"/>
  <c r="BK144"/>
  <c r="J141"/>
  <c r="BK137"/>
  <c r="J132"/>
  <c r="BK127"/>
  <c r="J123"/>
  <c r="BK163"/>
  <c r="BK156"/>
  <c r="J152"/>
  <c r="J148"/>
  <c r="BK140"/>
  <c r="BK136"/>
  <c r="J133"/>
  <c r="J130"/>
  <c r="BK123"/>
  <c r="J121"/>
  <c i="10" r="BK158"/>
  <c r="BK149"/>
  <c r="BK142"/>
  <c r="BK138"/>
  <c r="BK135"/>
  <c r="J125"/>
  <c r="J121"/>
  <c r="BK159"/>
  <c r="BK155"/>
  <c r="BK150"/>
  <c r="J142"/>
  <c r="J134"/>
  <c r="J131"/>
  <c r="J126"/>
  <c r="BK121"/>
  <c r="BK162"/>
  <c r="J155"/>
  <c r="BK152"/>
  <c r="J149"/>
  <c r="J144"/>
  <c r="J135"/>
  <c r="BK129"/>
  <c r="J124"/>
  <c r="J159"/>
  <c r="J147"/>
  <c r="BK139"/>
  <c r="BK136"/>
  <c r="BK126"/>
  <c i="11" r="J162"/>
  <c r="J152"/>
  <c r="J147"/>
  <c r="BK142"/>
  <c r="BK139"/>
  <c r="J131"/>
  <c r="BK122"/>
  <c r="BK155"/>
  <c r="BK147"/>
  <c r="J141"/>
  <c r="BK136"/>
  <c r="BK125"/>
  <c r="J122"/>
  <c r="BK160"/>
  <c r="BK156"/>
  <c r="J151"/>
  <c r="BK144"/>
  <c r="J140"/>
  <c r="J130"/>
  <c r="BK127"/>
  <c r="BK162"/>
  <c r="J156"/>
  <c r="BK151"/>
  <c r="BK141"/>
  <c r="BK137"/>
  <c r="BK134"/>
  <c r="BK131"/>
  <c r="J127"/>
  <c i="12" r="J163"/>
  <c r="J160"/>
  <c r="BK155"/>
  <c r="J151"/>
  <c r="BK148"/>
  <c r="BK145"/>
  <c r="BK139"/>
  <c r="J135"/>
  <c r="J132"/>
  <c r="BK126"/>
  <c r="J165"/>
  <c r="BK160"/>
  <c r="BK157"/>
  <c r="J155"/>
  <c r="BK147"/>
  <c r="BK143"/>
  <c r="J139"/>
  <c r="J137"/>
  <c r="BK132"/>
  <c r="BK127"/>
  <c r="BK123"/>
  <c r="J162"/>
  <c r="BK156"/>
  <c r="BK153"/>
  <c r="J150"/>
  <c r="BK142"/>
  <c r="BK135"/>
  <c r="J129"/>
  <c r="J127"/>
  <c r="J123"/>
  <c r="J121"/>
  <c i="13" r="J142"/>
  <c r="BK135"/>
  <c r="J132"/>
  <c r="BK129"/>
  <c r="BK124"/>
  <c r="J122"/>
  <c r="J140"/>
  <c r="BK136"/>
  <c r="BK127"/>
  <c r="J121"/>
  <c r="BK142"/>
  <c r="BK137"/>
  <c r="BK133"/>
  <c r="BK126"/>
  <c r="BK122"/>
  <c i="14" r="BK145"/>
  <c r="BK143"/>
  <c r="BK140"/>
  <c r="BK131"/>
  <c r="BK123"/>
  <c r="BK138"/>
  <c r="BK135"/>
  <c r="J132"/>
  <c r="J126"/>
  <c r="BK122"/>
  <c r="BK146"/>
  <c r="J140"/>
  <c r="J138"/>
  <c r="J134"/>
  <c r="J130"/>
  <c r="BK127"/>
  <c r="BK124"/>
  <c i="15" r="J133"/>
  <c r="J129"/>
  <c r="J126"/>
  <c r="BK132"/>
  <c r="J128"/>
  <c r="J125"/>
  <c r="J122"/>
  <c r="J132"/>
  <c r="BK123"/>
  <c i="16" r="J163"/>
  <c r="J159"/>
  <c r="J155"/>
  <c r="BK150"/>
  <c r="J147"/>
  <c r="BK143"/>
  <c r="J139"/>
  <c r="J134"/>
  <c r="J131"/>
  <c r="BK127"/>
  <c r="J124"/>
  <c r="BK165"/>
  <c r="J160"/>
  <c r="BK153"/>
  <c r="J145"/>
  <c r="BK138"/>
  <c r="BK134"/>
  <c r="J130"/>
  <c r="BK124"/>
  <c r="J165"/>
  <c r="BK160"/>
  <c r="J157"/>
  <c r="J154"/>
  <c r="J151"/>
  <c r="BK146"/>
  <c r="J141"/>
  <c r="J138"/>
  <c r="J133"/>
  <c r="J129"/>
  <c i="17" r="BK147"/>
  <c r="J143"/>
  <c r="J135"/>
  <c r="BK126"/>
  <c r="J146"/>
  <c r="J140"/>
  <c r="J133"/>
  <c r="J127"/>
  <c r="J144"/>
  <c r="BK140"/>
  <c r="J132"/>
  <c r="BK127"/>
  <c r="J121"/>
  <c r="J145"/>
  <c r="J136"/>
  <c r="BK133"/>
  <c r="J129"/>
  <c r="J125"/>
  <c i="18" r="J152"/>
  <c r="J147"/>
  <c r="BK145"/>
  <c r="J140"/>
  <c r="BK137"/>
  <c r="J132"/>
  <c r="J129"/>
  <c r="J124"/>
  <c r="BK121"/>
  <c r="BK150"/>
  <c r="J134"/>
  <c r="J130"/>
  <c r="BK125"/>
  <c r="BK151"/>
  <c r="J143"/>
  <c r="J155"/>
  <c r="J151"/>
  <c r="BK147"/>
  <c r="J142"/>
  <c r="J137"/>
  <c r="J135"/>
  <c r="J128"/>
  <c r="BK123"/>
  <c i="19" r="J155"/>
  <c r="J150"/>
  <c r="BK145"/>
  <c r="J142"/>
  <c r="J137"/>
  <c r="J134"/>
  <c r="BK127"/>
  <c r="J149"/>
  <c r="J141"/>
  <c r="BK134"/>
  <c r="BK124"/>
  <c r="J153"/>
  <c r="BK130"/>
  <c r="J122"/>
  <c r="J151"/>
  <c r="J145"/>
  <c r="J139"/>
  <c r="J133"/>
  <c r="BK125"/>
  <c i="20" r="BK139"/>
  <c r="J126"/>
  <c r="J122"/>
  <c r="BK137"/>
  <c r="BK132"/>
  <c r="BK138"/>
  <c r="BK131"/>
  <c r="J127"/>
  <c r="BK122"/>
  <c i="21" r="J126"/>
  <c r="BK128"/>
  <c r="J128"/>
  <c r="J125"/>
  <c i="22" r="BK140"/>
  <c r="J129"/>
  <c r="J125"/>
  <c r="BK138"/>
  <c r="J133"/>
  <c r="J142"/>
  <c r="J126"/>
  <c r="BK141"/>
  <c r="BK128"/>
  <c i="23" r="BK131"/>
  <c r="BK127"/>
  <c r="J122"/>
  <c r="J127"/>
  <c r="J123"/>
  <c r="BK120"/>
  <c i="2" l="1" r="P136"/>
  <c r="BK158"/>
  <c r="J158"/>
  <c r="J99"/>
  <c r="T158"/>
  <c r="R177"/>
  <c r="P187"/>
  <c r="T187"/>
  <c r="R201"/>
  <c r="P215"/>
  <c r="BK232"/>
  <c r="J232"/>
  <c r="J104"/>
  <c r="P232"/>
  <c r="BK240"/>
  <c r="J240"/>
  <c r="J105"/>
  <c r="BK254"/>
  <c r="J254"/>
  <c r="J106"/>
  <c r="R254"/>
  <c r="P267"/>
  <c r="BK303"/>
  <c r="J303"/>
  <c r="J110"/>
  <c r="T303"/>
  <c r="P330"/>
  <c r="T330"/>
  <c r="R346"/>
  <c r="R362"/>
  <c r="R355"/>
  <c i="3" r="R124"/>
  <c r="R123"/>
  <c r="R122"/>
  <c r="BK152"/>
  <c r="J152"/>
  <c r="J100"/>
  <c r="R152"/>
  <c r="R151"/>
  <c i="4" r="P120"/>
  <c r="P119"/>
  <c r="P118"/>
  <c i="1" r="AU97"/>
  <c i="5" r="R120"/>
  <c r="R119"/>
  <c r="R118"/>
  <c i="6" r="R120"/>
  <c r="R118"/>
  <c i="7" r="BK120"/>
  <c r="J120"/>
  <c r="J98"/>
  <c r="T120"/>
  <c r="T119"/>
  <c r="T118"/>
  <c i="8" r="P120"/>
  <c r="P119"/>
  <c r="P118"/>
  <c i="1" r="AU101"/>
  <c i="9" r="BK120"/>
  <c r="J120"/>
  <c r="J98"/>
  <c r="P120"/>
  <c r="P119"/>
  <c r="P118"/>
  <c i="1" r="AU102"/>
  <c i="10" r="BK120"/>
  <c r="J120"/>
  <c r="J98"/>
  <c r="R120"/>
  <c r="R119"/>
  <c r="R118"/>
  <c i="11" r="BK120"/>
  <c r="J120"/>
  <c r="J98"/>
  <c r="R120"/>
  <c r="R119"/>
  <c r="R118"/>
  <c i="12" r="R120"/>
  <c r="R119"/>
  <c r="R118"/>
  <c i="13" r="BK120"/>
  <c r="J120"/>
  <c r="J98"/>
  <c r="R120"/>
  <c r="R119"/>
  <c r="R118"/>
  <c i="14" r="R120"/>
  <c r="R119"/>
  <c r="R118"/>
  <c i="15" r="R120"/>
  <c r="R119"/>
  <c r="R118"/>
  <c i="16" r="R120"/>
  <c r="R119"/>
  <c r="R118"/>
  <c i="17" r="R120"/>
  <c r="R119"/>
  <c r="R118"/>
  <c i="18" r="BK120"/>
  <c r="J120"/>
  <c r="J98"/>
  <c r="P120"/>
  <c r="P119"/>
  <c r="P118"/>
  <c i="1" r="AU111"/>
  <c i="19" r="R120"/>
  <c r="R119"/>
  <c r="R118"/>
  <c i="20" r="BK120"/>
  <c r="J120"/>
  <c r="J98"/>
  <c r="P120"/>
  <c r="P119"/>
  <c r="P118"/>
  <c i="1" r="AU113"/>
  <c i="21" r="R120"/>
  <c r="R119"/>
  <c r="R118"/>
  <c i="2" r="T136"/>
  <c r="R158"/>
  <c r="P177"/>
  <c r="BK187"/>
  <c r="J187"/>
  <c r="J101"/>
  <c r="BK201"/>
  <c r="J201"/>
  <c r="J102"/>
  <c r="BK215"/>
  <c r="J215"/>
  <c r="J103"/>
  <c r="R215"/>
  <c r="R232"/>
  <c r="P240"/>
  <c r="T240"/>
  <c r="BK267"/>
  <c r="J267"/>
  <c r="J107"/>
  <c r="T267"/>
  <c r="P298"/>
  <c r="P303"/>
  <c r="BK330"/>
  <c r="J330"/>
  <c r="J111"/>
  <c r="P346"/>
  <c r="BK362"/>
  <c r="J362"/>
  <c r="J114"/>
  <c r="T362"/>
  <c r="T355"/>
  <c i="3" r="P124"/>
  <c r="P123"/>
  <c r="T152"/>
  <c r="T151"/>
  <c i="4" r="BK120"/>
  <c r="J120"/>
  <c r="J98"/>
  <c r="R120"/>
  <c r="R119"/>
  <c r="R118"/>
  <c i="5" r="P120"/>
  <c r="P119"/>
  <c r="P118"/>
  <c i="1" r="AU98"/>
  <c i="6" r="BK120"/>
  <c r="BK118"/>
  <c r="J118"/>
  <c r="J96"/>
  <c r="P120"/>
  <c r="P118"/>
  <c i="1" r="AU99"/>
  <c i="7" r="R120"/>
  <c r="R119"/>
  <c r="R118"/>
  <c i="8" r="BK120"/>
  <c r="J120"/>
  <c r="J98"/>
  <c r="T120"/>
  <c r="T119"/>
  <c r="T118"/>
  <c i="9" r="T120"/>
  <c r="T119"/>
  <c r="T118"/>
  <c i="10" r="P120"/>
  <c r="P119"/>
  <c r="P118"/>
  <c i="1" r="AU103"/>
  <c i="11" r="T120"/>
  <c r="T119"/>
  <c r="T118"/>
  <c i="12" r="P120"/>
  <c r="P119"/>
  <c r="P118"/>
  <c i="1" r="AU105"/>
  <c i="13" r="T120"/>
  <c r="T119"/>
  <c r="T118"/>
  <c i="14" r="BK120"/>
  <c r="J120"/>
  <c r="J98"/>
  <c r="P120"/>
  <c r="P119"/>
  <c r="P118"/>
  <c i="1" r="AU107"/>
  <c i="15" r="P120"/>
  <c r="P119"/>
  <c r="P118"/>
  <c i="1" r="AU108"/>
  <c i="16" r="P120"/>
  <c r="P119"/>
  <c r="P118"/>
  <c i="1" r="AU109"/>
  <c i="17" r="BK120"/>
  <c r="J120"/>
  <c r="J98"/>
  <c r="P120"/>
  <c r="P119"/>
  <c r="P118"/>
  <c i="1" r="AU110"/>
  <c i="18" r="R120"/>
  <c r="R119"/>
  <c r="R118"/>
  <c i="19" r="T120"/>
  <c r="T119"/>
  <c r="T118"/>
  <c i="20" r="R120"/>
  <c r="R119"/>
  <c r="R118"/>
  <c i="21" r="P120"/>
  <c r="P119"/>
  <c r="P118"/>
  <c i="1" r="AU114"/>
  <c i="2" r="BK136"/>
  <c r="J136"/>
  <c r="J98"/>
  <c r="R136"/>
  <c r="P158"/>
  <c r="BK177"/>
  <c r="J177"/>
  <c r="J100"/>
  <c r="T177"/>
  <c r="R187"/>
  <c r="P201"/>
  <c r="T201"/>
  <c r="T215"/>
  <c r="T232"/>
  <c r="R240"/>
  <c r="P254"/>
  <c r="T254"/>
  <c r="R267"/>
  <c r="BK298"/>
  <c r="J298"/>
  <c r="J109"/>
  <c r="R298"/>
  <c r="R282"/>
  <c r="T298"/>
  <c r="T282"/>
  <c r="R303"/>
  <c r="R330"/>
  <c r="BK346"/>
  <c r="J346"/>
  <c r="J112"/>
  <c r="T346"/>
  <c r="P362"/>
  <c r="P355"/>
  <c i="3" r="BK124"/>
  <c r="J124"/>
  <c r="J98"/>
  <c r="T124"/>
  <c r="T123"/>
  <c r="T122"/>
  <c r="P152"/>
  <c r="P151"/>
  <c i="4" r="T120"/>
  <c r="T119"/>
  <c r="T118"/>
  <c i="5" r="BK120"/>
  <c r="J120"/>
  <c r="J98"/>
  <c r="T120"/>
  <c r="T119"/>
  <c r="T118"/>
  <c i="6" r="T120"/>
  <c r="T118"/>
  <c i="7" r="P120"/>
  <c r="P119"/>
  <c r="P118"/>
  <c i="1" r="AU100"/>
  <c i="8" r="R120"/>
  <c r="R119"/>
  <c r="R118"/>
  <c i="9" r="R120"/>
  <c r="R119"/>
  <c r="R118"/>
  <c i="10" r="T120"/>
  <c r="T119"/>
  <c r="T118"/>
  <c i="11" r="P120"/>
  <c r="P119"/>
  <c r="P118"/>
  <c i="1" r="AU104"/>
  <c i="12" r="BK120"/>
  <c r="J120"/>
  <c r="J98"/>
  <c r="T120"/>
  <c r="T119"/>
  <c r="T118"/>
  <c i="13" r="P120"/>
  <c r="P119"/>
  <c r="P118"/>
  <c i="1" r="AU106"/>
  <c i="14" r="T120"/>
  <c r="T119"/>
  <c r="T118"/>
  <c i="15" r="BK120"/>
  <c r="J120"/>
  <c r="J98"/>
  <c r="T120"/>
  <c r="T119"/>
  <c r="T118"/>
  <c i="16" r="BK120"/>
  <c r="J120"/>
  <c r="J98"/>
  <c r="T120"/>
  <c r="T119"/>
  <c r="T118"/>
  <c i="17" r="T120"/>
  <c r="T119"/>
  <c r="T118"/>
  <c i="18" r="T120"/>
  <c r="T119"/>
  <c r="T118"/>
  <c i="19" r="BK120"/>
  <c r="BK119"/>
  <c r="BK118"/>
  <c r="J118"/>
  <c r="P120"/>
  <c r="P119"/>
  <c r="P118"/>
  <c i="1" r="AU112"/>
  <c i="20" r="T120"/>
  <c r="T119"/>
  <c r="T118"/>
  <c i="21" r="BK120"/>
  <c r="J120"/>
  <c r="J98"/>
  <c r="T120"/>
  <c r="T119"/>
  <c r="T118"/>
  <c i="22" r="BK124"/>
  <c r="J124"/>
  <c r="J98"/>
  <c r="P124"/>
  <c r="R124"/>
  <c r="T124"/>
  <c r="BK139"/>
  <c r="J139"/>
  <c r="J101"/>
  <c r="P139"/>
  <c r="P134"/>
  <c r="P130"/>
  <c r="R139"/>
  <c r="R134"/>
  <c r="R130"/>
  <c r="T139"/>
  <c r="T134"/>
  <c r="T130"/>
  <c r="BK143"/>
  <c r="J143"/>
  <c r="J102"/>
  <c r="P143"/>
  <c r="T143"/>
  <c i="23" r="BK118"/>
  <c r="J118"/>
  <c r="J97"/>
  <c r="P118"/>
  <c r="P117"/>
  <c i="1" r="AU116"/>
  <c i="23" r="R118"/>
  <c r="R117"/>
  <c r="T118"/>
  <c r="T117"/>
  <c i="2" r="BK282"/>
  <c r="J282"/>
  <c r="J108"/>
  <c r="BK355"/>
  <c r="J355"/>
  <c r="J113"/>
  <c i="3" r="BK157"/>
  <c r="BK156"/>
  <c r="J156"/>
  <c r="J101"/>
  <c i="22" r="BK134"/>
  <c r="J134"/>
  <c r="J100"/>
  <c i="23" r="E85"/>
  <c r="J89"/>
  <c r="J91"/>
  <c r="J92"/>
  <c r="F113"/>
  <c r="BE120"/>
  <c r="BE121"/>
  <c r="BE123"/>
  <c r="BE124"/>
  <c r="BE125"/>
  <c r="BE126"/>
  <c r="BE127"/>
  <c r="BE129"/>
  <c r="BE132"/>
  <c r="F92"/>
  <c r="BE119"/>
  <c r="BE122"/>
  <c r="BE130"/>
  <c r="BE131"/>
  <c i="22" r="F92"/>
  <c r="BE127"/>
  <c r="BE136"/>
  <c r="BE146"/>
  <c r="F91"/>
  <c r="J118"/>
  <c r="BE128"/>
  <c r="BE129"/>
  <c r="BE132"/>
  <c r="BE133"/>
  <c r="BE137"/>
  <c r="BE138"/>
  <c r="BE140"/>
  <c r="BE142"/>
  <c r="E85"/>
  <c r="J89"/>
  <c r="J92"/>
  <c r="BE126"/>
  <c r="BE131"/>
  <c r="BE135"/>
  <c r="BE141"/>
  <c r="BE144"/>
  <c i="21" r="BK119"/>
  <c r="J119"/>
  <c r="J97"/>
  <c i="22" r="BE125"/>
  <c r="BE145"/>
  <c i="21" r="F92"/>
  <c r="BE125"/>
  <c r="J91"/>
  <c r="F114"/>
  <c r="BE124"/>
  <c r="BE126"/>
  <c r="BE129"/>
  <c r="E85"/>
  <c r="J89"/>
  <c r="J92"/>
  <c r="BE122"/>
  <c r="BE121"/>
  <c r="BE123"/>
  <c r="BE127"/>
  <c r="BE128"/>
  <c i="19" r="J119"/>
  <c r="J97"/>
  <c r="J120"/>
  <c r="J98"/>
  <c i="20" r="J91"/>
  <c r="E108"/>
  <c r="F114"/>
  <c r="J115"/>
  <c r="BE121"/>
  <c r="BE126"/>
  <c r="BE127"/>
  <c r="BE129"/>
  <c r="BE130"/>
  <c r="BE132"/>
  <c r="BE135"/>
  <c r="BE137"/>
  <c i="19" r="J96"/>
  <c i="20" r="J112"/>
  <c r="F115"/>
  <c r="BE123"/>
  <c r="BE125"/>
  <c r="BE131"/>
  <c r="BE134"/>
  <c r="BE139"/>
  <c r="BE122"/>
  <c r="BE124"/>
  <c r="BE128"/>
  <c r="BE133"/>
  <c r="BE136"/>
  <c r="BE138"/>
  <c r="BE140"/>
  <c i="19" r="E85"/>
  <c r="F91"/>
  <c r="J92"/>
  <c r="BE121"/>
  <c r="BE122"/>
  <c r="BE126"/>
  <c r="BE127"/>
  <c r="BE129"/>
  <c r="BE130"/>
  <c r="BE131"/>
  <c r="BE134"/>
  <c r="BE137"/>
  <c r="BE138"/>
  <c r="BE139"/>
  <c r="BE141"/>
  <c r="BE143"/>
  <c r="BE155"/>
  <c r="F92"/>
  <c r="BE123"/>
  <c r="BE150"/>
  <c r="J89"/>
  <c r="BE128"/>
  <c r="BE133"/>
  <c r="BE136"/>
  <c r="BE145"/>
  <c r="BE149"/>
  <c r="BE151"/>
  <c r="BE152"/>
  <c r="BE153"/>
  <c r="BE154"/>
  <c r="J91"/>
  <c r="BE124"/>
  <c r="BE125"/>
  <c r="BE132"/>
  <c r="BE135"/>
  <c r="BE140"/>
  <c r="BE142"/>
  <c r="BE144"/>
  <c r="BE146"/>
  <c r="BE147"/>
  <c r="BE148"/>
  <c i="17" r="BK119"/>
  <c r="J119"/>
  <c r="J97"/>
  <c i="18" r="J91"/>
  <c r="F92"/>
  <c r="J115"/>
  <c r="BE121"/>
  <c r="BE125"/>
  <c r="BE126"/>
  <c r="BE130"/>
  <c r="BE131"/>
  <c r="BE132"/>
  <c r="BE139"/>
  <c r="BE140"/>
  <c r="BE144"/>
  <c r="BE146"/>
  <c r="BE148"/>
  <c r="BE149"/>
  <c r="BE152"/>
  <c r="BE155"/>
  <c r="E85"/>
  <c r="J89"/>
  <c r="BE123"/>
  <c r="BE124"/>
  <c r="BE128"/>
  <c r="BE133"/>
  <c r="BE135"/>
  <c r="BE136"/>
  <c r="BE141"/>
  <c r="BE143"/>
  <c r="BE145"/>
  <c r="BE147"/>
  <c r="BE151"/>
  <c r="BE154"/>
  <c r="BE156"/>
  <c r="F91"/>
  <c r="BE122"/>
  <c r="BE127"/>
  <c r="BE129"/>
  <c r="BE134"/>
  <c r="BE137"/>
  <c r="BE138"/>
  <c r="BE142"/>
  <c r="BE150"/>
  <c r="BE153"/>
  <c i="17" r="J91"/>
  <c r="J92"/>
  <c r="F115"/>
  <c r="BE122"/>
  <c r="BE126"/>
  <c r="BE136"/>
  <c r="BE140"/>
  <c r="BE142"/>
  <c r="BE144"/>
  <c r="BE146"/>
  <c r="E85"/>
  <c r="J89"/>
  <c r="F114"/>
  <c r="BE125"/>
  <c r="BE127"/>
  <c r="BE128"/>
  <c r="BE135"/>
  <c r="BE143"/>
  <c r="BE145"/>
  <c r="BE123"/>
  <c r="BE124"/>
  <c r="BE129"/>
  <c r="BE131"/>
  <c r="BE133"/>
  <c r="BE134"/>
  <c r="BE137"/>
  <c r="BE141"/>
  <c r="BE147"/>
  <c r="BE121"/>
  <c r="BE130"/>
  <c r="BE132"/>
  <c r="BE138"/>
  <c r="BE139"/>
  <c i="15" r="BK119"/>
  <c r="J119"/>
  <c r="J97"/>
  <c i="16" r="E85"/>
  <c r="J92"/>
  <c r="F114"/>
  <c r="BE130"/>
  <c r="BE138"/>
  <c r="BE140"/>
  <c r="BE142"/>
  <c r="BE144"/>
  <c r="BE145"/>
  <c r="BE147"/>
  <c r="BE149"/>
  <c r="BE150"/>
  <c r="BE151"/>
  <c r="BE153"/>
  <c r="BE154"/>
  <c r="BE155"/>
  <c r="BE157"/>
  <c r="BE159"/>
  <c r="BE161"/>
  <c r="BE162"/>
  <c r="J89"/>
  <c r="F92"/>
  <c r="BE121"/>
  <c r="BE124"/>
  <c r="BE125"/>
  <c r="BE127"/>
  <c r="BE129"/>
  <c r="BE132"/>
  <c r="BE137"/>
  <c r="BE141"/>
  <c r="BE143"/>
  <c r="BE146"/>
  <c r="BE152"/>
  <c r="BE163"/>
  <c r="J91"/>
  <c r="BE122"/>
  <c r="BE123"/>
  <c r="BE126"/>
  <c r="BE128"/>
  <c r="BE131"/>
  <c r="BE133"/>
  <c r="BE134"/>
  <c r="BE135"/>
  <c r="BE136"/>
  <c r="BE139"/>
  <c r="BE148"/>
  <c r="BE156"/>
  <c r="BE158"/>
  <c r="BE160"/>
  <c r="BE164"/>
  <c r="BE165"/>
  <c i="14" r="BK119"/>
  <c r="J119"/>
  <c r="J97"/>
  <c i="15" r="J89"/>
  <c r="J91"/>
  <c r="E108"/>
  <c r="F114"/>
  <c r="BE121"/>
  <c r="BE132"/>
  <c r="BE133"/>
  <c r="F92"/>
  <c r="J115"/>
  <c r="BE122"/>
  <c r="BE123"/>
  <c r="BE126"/>
  <c r="BE128"/>
  <c r="BE124"/>
  <c r="BE125"/>
  <c r="BE127"/>
  <c r="BE129"/>
  <c r="BE130"/>
  <c r="BE131"/>
  <c i="14" r="J91"/>
  <c r="J92"/>
  <c r="J112"/>
  <c r="F115"/>
  <c r="BE123"/>
  <c r="BE126"/>
  <c r="BE128"/>
  <c r="BE131"/>
  <c r="BE132"/>
  <c r="BE135"/>
  <c r="BE138"/>
  <c r="BE145"/>
  <c r="BE146"/>
  <c i="13" r="BK119"/>
  <c r="J119"/>
  <c r="J97"/>
  <c i="14" r="E85"/>
  <c r="F91"/>
  <c r="BE121"/>
  <c r="BE124"/>
  <c r="BE129"/>
  <c r="BE133"/>
  <c r="BE134"/>
  <c r="BE136"/>
  <c r="BE140"/>
  <c r="BE143"/>
  <c r="BE144"/>
  <c r="BE122"/>
  <c r="BE125"/>
  <c r="BE127"/>
  <c r="BE130"/>
  <c r="BE137"/>
  <c r="BE139"/>
  <c r="BE141"/>
  <c r="BE142"/>
  <c r="BE147"/>
  <c i="12" r="BK119"/>
  <c r="J119"/>
  <c r="J97"/>
  <c i="13" r="E85"/>
  <c r="J89"/>
  <c r="F92"/>
  <c r="J114"/>
  <c r="BE121"/>
  <c r="BE124"/>
  <c r="BE125"/>
  <c r="BE127"/>
  <c r="BE130"/>
  <c r="BE131"/>
  <c r="BE134"/>
  <c r="BE136"/>
  <c r="BE138"/>
  <c r="BE140"/>
  <c r="F114"/>
  <c r="J115"/>
  <c r="BE122"/>
  <c r="BE129"/>
  <c r="BE135"/>
  <c r="BE143"/>
  <c r="BE144"/>
  <c r="BE123"/>
  <c r="BE126"/>
  <c r="BE128"/>
  <c r="BE132"/>
  <c r="BE133"/>
  <c r="BE137"/>
  <c r="BE139"/>
  <c r="BE141"/>
  <c r="BE142"/>
  <c r="BE145"/>
  <c i="12" r="E85"/>
  <c r="J89"/>
  <c r="F92"/>
  <c r="F114"/>
  <c r="J115"/>
  <c r="BE122"/>
  <c r="BE123"/>
  <c r="BE124"/>
  <c r="BE130"/>
  <c r="BE137"/>
  <c r="BE143"/>
  <c r="BE147"/>
  <c r="BE150"/>
  <c r="BE154"/>
  <c r="BE155"/>
  <c r="BE157"/>
  <c r="BE160"/>
  <c r="BE162"/>
  <c i="11" r="BK119"/>
  <c r="J119"/>
  <c r="J97"/>
  <c i="12" r="J114"/>
  <c r="BE126"/>
  <c r="BE128"/>
  <c r="BE131"/>
  <c r="BE133"/>
  <c r="BE140"/>
  <c r="BE145"/>
  <c r="BE146"/>
  <c r="BE148"/>
  <c r="BE151"/>
  <c r="BE164"/>
  <c r="BE165"/>
  <c r="BE121"/>
  <c r="BE125"/>
  <c r="BE127"/>
  <c r="BE129"/>
  <c r="BE132"/>
  <c r="BE134"/>
  <c r="BE135"/>
  <c r="BE136"/>
  <c r="BE138"/>
  <c r="BE139"/>
  <c r="BE141"/>
  <c r="BE142"/>
  <c r="BE144"/>
  <c r="BE149"/>
  <c r="BE152"/>
  <c r="BE153"/>
  <c r="BE156"/>
  <c r="BE158"/>
  <c r="BE159"/>
  <c r="BE161"/>
  <c r="BE163"/>
  <c i="11" r="F91"/>
  <c r="J92"/>
  <c r="J112"/>
  <c r="BE124"/>
  <c r="BE125"/>
  <c r="BE127"/>
  <c r="BE139"/>
  <c r="BE142"/>
  <c r="BE143"/>
  <c r="BE146"/>
  <c r="BE153"/>
  <c r="BE154"/>
  <c r="BE156"/>
  <c r="BE157"/>
  <c r="BE163"/>
  <c r="E85"/>
  <c r="J114"/>
  <c r="BE121"/>
  <c r="BE122"/>
  <c r="BE128"/>
  <c r="BE130"/>
  <c r="BE134"/>
  <c r="BE136"/>
  <c r="BE137"/>
  <c r="BE140"/>
  <c r="BE141"/>
  <c r="BE145"/>
  <c r="BE148"/>
  <c r="BE149"/>
  <c r="BE158"/>
  <c r="BE161"/>
  <c r="BE162"/>
  <c r="BE126"/>
  <c r="BE129"/>
  <c r="BE131"/>
  <c r="BE132"/>
  <c r="BE135"/>
  <c r="BE144"/>
  <c r="BE152"/>
  <c r="BE160"/>
  <c r="F92"/>
  <c r="BE123"/>
  <c r="BE133"/>
  <c r="BE138"/>
  <c r="BE147"/>
  <c r="BE150"/>
  <c r="BE151"/>
  <c r="BE155"/>
  <c r="BE159"/>
  <c i="10" r="J89"/>
  <c r="F92"/>
  <c r="J115"/>
  <c r="BE121"/>
  <c r="BE122"/>
  <c r="BE123"/>
  <c r="BE124"/>
  <c r="BE130"/>
  <c r="BE137"/>
  <c r="BE144"/>
  <c r="BE149"/>
  <c r="BE152"/>
  <c r="BE155"/>
  <c r="BE157"/>
  <c r="BE160"/>
  <c r="F91"/>
  <c r="BE131"/>
  <c r="BE134"/>
  <c r="BE136"/>
  <c r="BE138"/>
  <c r="BE140"/>
  <c r="BE141"/>
  <c r="BE143"/>
  <c r="BE150"/>
  <c r="BE158"/>
  <c r="BE159"/>
  <c r="BE161"/>
  <c r="BE163"/>
  <c r="E85"/>
  <c r="J114"/>
  <c r="BE128"/>
  <c r="BE129"/>
  <c r="BE135"/>
  <c r="BE139"/>
  <c r="BE146"/>
  <c r="BE147"/>
  <c r="BE148"/>
  <c r="BE151"/>
  <c r="BE125"/>
  <c r="BE126"/>
  <c r="BE127"/>
  <c r="BE132"/>
  <c r="BE133"/>
  <c r="BE142"/>
  <c r="BE145"/>
  <c r="BE153"/>
  <c r="BE154"/>
  <c r="BE156"/>
  <c r="BE162"/>
  <c i="9" r="E85"/>
  <c r="J91"/>
  <c r="J112"/>
  <c r="F115"/>
  <c r="BE122"/>
  <c r="BE128"/>
  <c r="BE129"/>
  <c r="BE133"/>
  <c r="BE135"/>
  <c r="BE137"/>
  <c r="BE142"/>
  <c r="BE144"/>
  <c r="BE157"/>
  <c r="BE158"/>
  <c r="BE162"/>
  <c r="BE164"/>
  <c r="BE165"/>
  <c r="F91"/>
  <c r="BE125"/>
  <c r="BE127"/>
  <c r="BE138"/>
  <c r="BE147"/>
  <c r="BE149"/>
  <c r="BE150"/>
  <c r="BE152"/>
  <c r="BE154"/>
  <c r="BE159"/>
  <c r="BE163"/>
  <c r="BE166"/>
  <c i="8" r="BK119"/>
  <c r="J119"/>
  <c r="J97"/>
  <c i="9" r="J92"/>
  <c r="BE121"/>
  <c r="BE123"/>
  <c r="BE124"/>
  <c r="BE126"/>
  <c r="BE130"/>
  <c r="BE131"/>
  <c r="BE132"/>
  <c r="BE134"/>
  <c r="BE136"/>
  <c r="BE139"/>
  <c r="BE140"/>
  <c r="BE141"/>
  <c r="BE143"/>
  <c r="BE145"/>
  <c r="BE146"/>
  <c r="BE148"/>
  <c r="BE151"/>
  <c r="BE153"/>
  <c r="BE155"/>
  <c r="BE156"/>
  <c r="BE160"/>
  <c r="BE161"/>
  <c i="7" r="BK119"/>
  <c r="J119"/>
  <c r="J97"/>
  <c i="8" r="F91"/>
  <c r="F92"/>
  <c r="J112"/>
  <c r="BE128"/>
  <c r="BE129"/>
  <c r="BE130"/>
  <c r="BE134"/>
  <c r="BE135"/>
  <c r="BE138"/>
  <c r="BE140"/>
  <c r="BE142"/>
  <c r="BE144"/>
  <c r="BE148"/>
  <c r="BE151"/>
  <c r="BE156"/>
  <c r="BE158"/>
  <c r="BE160"/>
  <c r="BE161"/>
  <c r="J91"/>
  <c r="E108"/>
  <c r="BE121"/>
  <c r="BE122"/>
  <c r="BE123"/>
  <c r="BE124"/>
  <c r="BE126"/>
  <c r="BE137"/>
  <c r="BE141"/>
  <c r="BE143"/>
  <c r="BE149"/>
  <c r="BE159"/>
  <c r="J92"/>
  <c r="BE125"/>
  <c r="BE127"/>
  <c r="BE131"/>
  <c r="BE132"/>
  <c r="BE133"/>
  <c r="BE136"/>
  <c r="BE139"/>
  <c r="BE145"/>
  <c r="BE146"/>
  <c r="BE147"/>
  <c r="BE150"/>
  <c r="BE152"/>
  <c r="BE153"/>
  <c r="BE154"/>
  <c r="BE155"/>
  <c r="BE157"/>
  <c i="6" r="J120"/>
  <c r="J98"/>
  <c i="7" r="E85"/>
  <c r="F92"/>
  <c r="F114"/>
  <c r="J115"/>
  <c r="BE121"/>
  <c r="BE124"/>
  <c r="BE127"/>
  <c r="BE128"/>
  <c r="BE130"/>
  <c r="BE131"/>
  <c r="BE133"/>
  <c r="BE137"/>
  <c r="BE139"/>
  <c r="BE142"/>
  <c r="BE145"/>
  <c r="BE147"/>
  <c r="BE148"/>
  <c r="BE150"/>
  <c r="BE151"/>
  <c r="BE152"/>
  <c r="BE154"/>
  <c r="BE155"/>
  <c r="BE158"/>
  <c r="BE159"/>
  <c r="BE160"/>
  <c r="BE161"/>
  <c r="J89"/>
  <c r="J91"/>
  <c r="BE123"/>
  <c r="BE126"/>
  <c r="BE129"/>
  <c r="BE134"/>
  <c r="BE135"/>
  <c r="BE140"/>
  <c r="BE141"/>
  <c r="BE149"/>
  <c r="BE122"/>
  <c r="BE125"/>
  <c r="BE132"/>
  <c r="BE136"/>
  <c r="BE138"/>
  <c r="BE143"/>
  <c r="BE144"/>
  <c r="BE146"/>
  <c r="BE153"/>
  <c r="BE156"/>
  <c r="BE157"/>
  <c i="6" r="E85"/>
  <c r="J89"/>
  <c r="F91"/>
  <c r="J91"/>
  <c r="F92"/>
  <c r="J92"/>
  <c r="BE121"/>
  <c r="BE122"/>
  <c r="BE123"/>
  <c r="BE124"/>
  <c r="BE125"/>
  <c r="BE126"/>
  <c r="BE127"/>
  <c r="BE128"/>
  <c r="BE129"/>
  <c r="BE130"/>
  <c r="BE131"/>
  <c r="BE132"/>
  <c r="BE133"/>
  <c r="BE134"/>
  <c r="BE135"/>
  <c r="BE136"/>
  <c r="BE137"/>
  <c r="BE138"/>
  <c r="BE139"/>
  <c r="BE140"/>
  <c r="BE141"/>
  <c r="BE142"/>
  <c r="BE143"/>
  <c r="BE144"/>
  <c r="BE145"/>
  <c r="BE146"/>
  <c r="BE147"/>
  <c r="BE148"/>
  <c r="BE149"/>
  <c r="BE150"/>
  <c r="BE151"/>
  <c r="BE152"/>
  <c r="BE153"/>
  <c r="BE154"/>
  <c r="BE155"/>
  <c r="BE156"/>
  <c r="BE157"/>
  <c r="BE158"/>
  <c r="BE159"/>
  <c r="BE162"/>
  <c r="BE166"/>
  <c r="BE167"/>
  <c r="BE160"/>
  <c r="BE161"/>
  <c r="BE163"/>
  <c r="BE164"/>
  <c r="BE165"/>
  <c i="5" r="E85"/>
  <c r="F91"/>
  <c r="J92"/>
  <c r="J114"/>
  <c r="BE121"/>
  <c r="BE122"/>
  <c r="BE126"/>
  <c r="BE128"/>
  <c r="BE131"/>
  <c r="BE133"/>
  <c r="BE134"/>
  <c r="BE139"/>
  <c r="BE140"/>
  <c r="BE141"/>
  <c r="BE142"/>
  <c r="BE143"/>
  <c r="BE145"/>
  <c r="BE149"/>
  <c r="BE150"/>
  <c r="BE152"/>
  <c r="BE153"/>
  <c r="BE154"/>
  <c r="BE157"/>
  <c r="BE162"/>
  <c r="BE164"/>
  <c r="BE166"/>
  <c r="BE167"/>
  <c r="J112"/>
  <c r="F115"/>
  <c r="BE123"/>
  <c r="BE125"/>
  <c r="BE129"/>
  <c r="BE130"/>
  <c r="BE136"/>
  <c r="BE137"/>
  <c r="BE138"/>
  <c r="BE144"/>
  <c r="BE147"/>
  <c r="BE156"/>
  <c r="BE158"/>
  <c r="BE160"/>
  <c r="BE161"/>
  <c r="BE163"/>
  <c r="BE165"/>
  <c i="4" r="BK119"/>
  <c r="BK118"/>
  <c r="J118"/>
  <c i="5" r="BE124"/>
  <c r="BE127"/>
  <c r="BE132"/>
  <c r="BE135"/>
  <c r="BE146"/>
  <c r="BE148"/>
  <c r="BE151"/>
  <c r="BE155"/>
  <c r="BE159"/>
  <c i="4" r="F91"/>
  <c r="E108"/>
  <c r="J115"/>
  <c r="BE121"/>
  <c r="BE125"/>
  <c r="BE129"/>
  <c r="BE131"/>
  <c r="BE137"/>
  <c r="BE139"/>
  <c r="BE140"/>
  <c r="BE143"/>
  <c r="BE144"/>
  <c r="BE148"/>
  <c r="BE151"/>
  <c r="BE152"/>
  <c r="BE153"/>
  <c r="BE156"/>
  <c r="BE157"/>
  <c r="BE158"/>
  <c r="BE160"/>
  <c r="BE161"/>
  <c r="BE163"/>
  <c i="3" r="J157"/>
  <c r="J102"/>
  <c i="4" r="J89"/>
  <c r="F115"/>
  <c r="BE124"/>
  <c r="BE132"/>
  <c r="BE136"/>
  <c r="BE141"/>
  <c r="BE155"/>
  <c r="BE162"/>
  <c i="3" r="BK123"/>
  <c r="J123"/>
  <c r="J97"/>
  <c i="4" r="J91"/>
  <c r="BE122"/>
  <c r="BE123"/>
  <c r="BE126"/>
  <c r="BE127"/>
  <c r="BE128"/>
  <c r="BE130"/>
  <c r="BE133"/>
  <c r="BE134"/>
  <c r="BE135"/>
  <c r="BE138"/>
  <c r="BE142"/>
  <c r="BE145"/>
  <c r="BE146"/>
  <c r="BE147"/>
  <c r="BE149"/>
  <c r="BE150"/>
  <c r="BE154"/>
  <c r="BE159"/>
  <c i="3" r="J118"/>
  <c r="BE143"/>
  <c r="E85"/>
  <c r="J89"/>
  <c r="F92"/>
  <c r="J119"/>
  <c r="BE127"/>
  <c r="BE129"/>
  <c r="BE131"/>
  <c r="BE133"/>
  <c r="BE147"/>
  <c r="BE149"/>
  <c r="BE155"/>
  <c r="BE158"/>
  <c r="F91"/>
  <c r="BE125"/>
  <c r="BE135"/>
  <c r="BE137"/>
  <c r="BE139"/>
  <c r="BE141"/>
  <c r="BE145"/>
  <c r="BE150"/>
  <c r="BE153"/>
  <c r="BE154"/>
  <c i="2" r="E85"/>
  <c r="BE146"/>
  <c r="BE147"/>
  <c r="BE148"/>
  <c r="BE149"/>
  <c r="BE150"/>
  <c r="BE155"/>
  <c r="BE162"/>
  <c r="BE165"/>
  <c r="BE168"/>
  <c r="BE174"/>
  <c r="BE179"/>
  <c r="BE180"/>
  <c r="BE182"/>
  <c r="BE183"/>
  <c r="BE186"/>
  <c r="BE188"/>
  <c r="BE190"/>
  <c r="BE193"/>
  <c r="BE197"/>
  <c r="BE198"/>
  <c r="BE202"/>
  <c r="BE206"/>
  <c r="BE208"/>
  <c r="BE211"/>
  <c r="BE213"/>
  <c r="BE214"/>
  <c r="BE216"/>
  <c r="BE219"/>
  <c r="BE228"/>
  <c r="BE229"/>
  <c r="BE230"/>
  <c r="BE233"/>
  <c r="BE235"/>
  <c r="BE237"/>
  <c r="BE238"/>
  <c r="BE239"/>
  <c r="BE241"/>
  <c r="BE243"/>
  <c r="BE246"/>
  <c r="BE250"/>
  <c r="BE253"/>
  <c r="BE255"/>
  <c r="BE256"/>
  <c r="BE258"/>
  <c r="BE259"/>
  <c r="BE263"/>
  <c r="BE264"/>
  <c r="BE266"/>
  <c r="BE269"/>
  <c r="BE274"/>
  <c r="BE275"/>
  <c r="BE284"/>
  <c r="BE286"/>
  <c r="BE294"/>
  <c r="BE297"/>
  <c r="BE301"/>
  <c r="BE305"/>
  <c r="BE307"/>
  <c r="BE309"/>
  <c r="BE310"/>
  <c r="BE311"/>
  <c r="BE314"/>
  <c r="BE316"/>
  <c r="BE319"/>
  <c r="BE322"/>
  <c r="BE325"/>
  <c r="BE333"/>
  <c r="BE334"/>
  <c r="BE337"/>
  <c r="BE341"/>
  <c r="BE343"/>
  <c r="BE349"/>
  <c r="BE351"/>
  <c r="BE354"/>
  <c r="BE363"/>
  <c r="BE371"/>
  <c r="BE374"/>
  <c r="F92"/>
  <c r="J128"/>
  <c r="BE137"/>
  <c r="BE144"/>
  <c r="BE160"/>
  <c r="BE161"/>
  <c r="BE171"/>
  <c r="BE173"/>
  <c r="BE178"/>
  <c r="BE185"/>
  <c r="BE196"/>
  <c r="BE199"/>
  <c r="BE200"/>
  <c r="BE210"/>
  <c r="BE217"/>
  <c r="BE227"/>
  <c r="BE231"/>
  <c r="BE244"/>
  <c r="BE245"/>
  <c r="BE248"/>
  <c r="BE251"/>
  <c r="BE252"/>
  <c r="BE257"/>
  <c r="BE265"/>
  <c r="BE268"/>
  <c r="BE270"/>
  <c r="BE271"/>
  <c r="BE272"/>
  <c r="BE277"/>
  <c r="BE288"/>
  <c r="BE289"/>
  <c r="BE292"/>
  <c r="BE295"/>
  <c r="BE302"/>
  <c r="BE304"/>
  <c r="BE312"/>
  <c r="BE317"/>
  <c r="BE318"/>
  <c r="BE320"/>
  <c r="BE321"/>
  <c r="BE323"/>
  <c r="BE327"/>
  <c r="BE335"/>
  <c r="BE336"/>
  <c r="BE338"/>
  <c r="BE340"/>
  <c r="BE345"/>
  <c r="BE347"/>
  <c r="BE358"/>
  <c r="BE361"/>
  <c r="BE364"/>
  <c r="BE367"/>
  <c r="J91"/>
  <c r="F130"/>
  <c r="J131"/>
  <c r="BE138"/>
  <c r="BE140"/>
  <c r="BE143"/>
  <c r="BE156"/>
  <c r="BE159"/>
  <c r="BE169"/>
  <c r="BE170"/>
  <c r="BE176"/>
  <c r="BE181"/>
  <c r="BE184"/>
  <c r="BE189"/>
  <c r="BE191"/>
  <c r="BE192"/>
  <c r="BE194"/>
  <c r="BE204"/>
  <c r="BE205"/>
  <c r="BE207"/>
  <c r="BE212"/>
  <c r="BE218"/>
  <c r="BE221"/>
  <c r="BE139"/>
  <c r="BE141"/>
  <c r="BE142"/>
  <c r="BE145"/>
  <c r="BE151"/>
  <c r="BE152"/>
  <c r="BE153"/>
  <c r="BE154"/>
  <c r="BE163"/>
  <c r="BE164"/>
  <c r="BE166"/>
  <c r="BE167"/>
  <c r="BE172"/>
  <c r="BE175"/>
  <c r="BE195"/>
  <c r="BE203"/>
  <c r="BE209"/>
  <c r="BE220"/>
  <c r="BE222"/>
  <c r="BE223"/>
  <c r="BE224"/>
  <c r="BE225"/>
  <c r="BE226"/>
  <c r="BE234"/>
  <c r="BE236"/>
  <c r="BE242"/>
  <c r="BE247"/>
  <c r="BE249"/>
  <c r="BE260"/>
  <c r="BE261"/>
  <c r="BE262"/>
  <c r="BE273"/>
  <c r="BE276"/>
  <c r="BE278"/>
  <c r="BE279"/>
  <c r="BE280"/>
  <c r="BE281"/>
  <c r="BE283"/>
  <c r="BE285"/>
  <c r="BE287"/>
  <c r="BE290"/>
  <c r="BE291"/>
  <c r="BE293"/>
  <c r="BE296"/>
  <c r="BE299"/>
  <c r="BE300"/>
  <c r="BE306"/>
  <c r="BE308"/>
  <c r="BE313"/>
  <c r="BE315"/>
  <c r="BE324"/>
  <c r="BE326"/>
  <c r="BE328"/>
  <c r="BE329"/>
  <c r="BE331"/>
  <c r="BE332"/>
  <c r="BE339"/>
  <c r="BE342"/>
  <c r="BE344"/>
  <c r="BE348"/>
  <c r="BE350"/>
  <c r="BE352"/>
  <c r="BE353"/>
  <c r="BE356"/>
  <c r="BE357"/>
  <c r="BE359"/>
  <c r="BE360"/>
  <c r="BE365"/>
  <c r="BE366"/>
  <c r="BE368"/>
  <c r="BE369"/>
  <c r="BE370"/>
  <c r="BE372"/>
  <c i="19" r="J30"/>
  <c i="2" r="J34"/>
  <c i="1" r="AW95"/>
  <c i="2" r="F37"/>
  <c i="1" r="BD95"/>
  <c i="5" r="F37"/>
  <c i="1" r="BD98"/>
  <c i="6" r="F36"/>
  <c i="1" r="BC99"/>
  <c i="7" r="F34"/>
  <c i="1" r="BA100"/>
  <c i="8" r="F36"/>
  <c i="1" r="BC101"/>
  <c i="9" r="F34"/>
  <c i="1" r="BA102"/>
  <c i="10" r="F35"/>
  <c i="1" r="BB103"/>
  <c i="11" r="J34"/>
  <c i="1" r="AW104"/>
  <c i="12" r="F34"/>
  <c i="1" r="BA105"/>
  <c i="12" r="F36"/>
  <c i="1" r="BC105"/>
  <c i="13" r="F35"/>
  <c i="1" r="BB106"/>
  <c i="14" r="F36"/>
  <c i="1" r="BC107"/>
  <c i="15" r="F36"/>
  <c i="1" r="BC108"/>
  <c i="16" r="J34"/>
  <c i="1" r="AW109"/>
  <c i="17" r="J34"/>
  <c i="1" r="AW110"/>
  <c i="18" r="F37"/>
  <c i="1" r="BD111"/>
  <c i="19" r="F37"/>
  <c i="1" r="BD112"/>
  <c i="19" r="F36"/>
  <c i="1" r="BC112"/>
  <c i="21" r="F37"/>
  <c i="1" r="BD114"/>
  <c i="21" r="F34"/>
  <c i="1" r="BA114"/>
  <c i="22" r="F36"/>
  <c i="1" r="BC115"/>
  <c i="23" r="F34"/>
  <c i="1" r="BA116"/>
  <c i="2" r="F35"/>
  <c i="1" r="BB95"/>
  <c i="3" r="F35"/>
  <c i="1" r="BB96"/>
  <c i="3" r="F37"/>
  <c i="1" r="BD96"/>
  <c i="4" r="F37"/>
  <c i="1" r="BD97"/>
  <c i="4" r="F34"/>
  <c i="1" r="BA97"/>
  <c i="5" r="F36"/>
  <c i="1" r="BC98"/>
  <c i="5" r="J34"/>
  <c i="1" r="AW98"/>
  <c i="6" r="J34"/>
  <c i="1" r="AW99"/>
  <c i="6" r="F35"/>
  <c i="1" r="BB99"/>
  <c i="6" r="J30"/>
  <c i="7" r="F36"/>
  <c i="1" r="BC100"/>
  <c i="8" r="J34"/>
  <c i="1" r="AW101"/>
  <c i="9" r="J34"/>
  <c i="1" r="AW102"/>
  <c i="9" r="F36"/>
  <c i="1" r="BC102"/>
  <c i="10" r="F36"/>
  <c i="1" r="BC103"/>
  <c i="11" r="F37"/>
  <c i="1" r="BD104"/>
  <c i="12" r="J34"/>
  <c i="1" r="AW105"/>
  <c i="13" r="J34"/>
  <c i="1" r="AW106"/>
  <c i="13" r="F34"/>
  <c i="1" r="BA106"/>
  <c i="14" r="F34"/>
  <c i="1" r="BA107"/>
  <c i="15" r="F34"/>
  <c i="1" r="BA108"/>
  <c i="15" r="J34"/>
  <c i="1" r="AW108"/>
  <c i="16" r="F36"/>
  <c i="1" r="BC109"/>
  <c i="16" r="F37"/>
  <c i="1" r="BD109"/>
  <c i="17" r="F34"/>
  <c i="1" r="BA110"/>
  <c i="18" r="J34"/>
  <c i="1" r="AW111"/>
  <c i="19" r="F35"/>
  <c i="1" r="BB112"/>
  <c i="20" r="J34"/>
  <c i="1" r="AW113"/>
  <c i="20" r="F34"/>
  <c i="1" r="BA113"/>
  <c i="21" r="F35"/>
  <c i="1" r="BB114"/>
  <c i="22" r="J34"/>
  <c i="1" r="AW115"/>
  <c i="23" r="F36"/>
  <c i="1" r="BC116"/>
  <c i="23" r="F35"/>
  <c i="1" r="BB116"/>
  <c i="2" r="F36"/>
  <c i="1" r="BC95"/>
  <c i="3" r="F34"/>
  <c i="1" r="BA96"/>
  <c i="4" r="F35"/>
  <c i="1" r="BB97"/>
  <c i="4" r="F36"/>
  <c i="1" r="BC97"/>
  <c i="5" r="F35"/>
  <c i="1" r="BB98"/>
  <c i="6" r="F37"/>
  <c i="1" r="BD99"/>
  <c i="7" r="F37"/>
  <c i="1" r="BD100"/>
  <c i="7" r="J34"/>
  <c i="1" r="AW100"/>
  <c i="8" r="F34"/>
  <c i="1" r="BA101"/>
  <c i="9" r="F35"/>
  <c i="1" r="BB102"/>
  <c i="10" r="J34"/>
  <c i="1" r="AW103"/>
  <c i="11" r="F34"/>
  <c i="1" r="BA104"/>
  <c i="11" r="F36"/>
  <c i="1" r="BC104"/>
  <c i="12" r="F35"/>
  <c i="1" r="BB105"/>
  <c i="13" r="F36"/>
  <c i="1" r="BC106"/>
  <c i="14" r="J34"/>
  <c i="1" r="AW107"/>
  <c i="15" r="F35"/>
  <c i="1" r="BB108"/>
  <c i="15" r="F37"/>
  <c i="1" r="BD108"/>
  <c i="16" r="F34"/>
  <c i="1" r="BA109"/>
  <c i="17" r="F36"/>
  <c i="1" r="BC110"/>
  <c i="17" r="F37"/>
  <c i="1" r="BD110"/>
  <c i="18" r="F36"/>
  <c i="1" r="BC111"/>
  <c i="19" r="F34"/>
  <c i="1" r="BA112"/>
  <c i="20" r="F35"/>
  <c i="1" r="BB113"/>
  <c i="21" r="J34"/>
  <c i="1" r="AW114"/>
  <c i="22" r="F34"/>
  <c i="1" r="BA115"/>
  <c i="22" r="F35"/>
  <c i="1" r="BB115"/>
  <c i="23" r="J34"/>
  <c i="1" r="AW116"/>
  <c i="2" r="F34"/>
  <c i="1" r="BA95"/>
  <c i="3" r="J34"/>
  <c i="1" r="AW96"/>
  <c i="3" r="F36"/>
  <c i="1" r="BC96"/>
  <c i="4" r="J34"/>
  <c i="1" r="AW97"/>
  <c i="5" r="F34"/>
  <c i="1" r="BA98"/>
  <c i="4" r="J30"/>
  <c i="6" r="F34"/>
  <c i="1" r="BA99"/>
  <c i="7" r="F35"/>
  <c i="1" r="BB100"/>
  <c i="8" r="F35"/>
  <c i="1" r="BB101"/>
  <c i="8" r="F37"/>
  <c i="1" r="BD101"/>
  <c i="9" r="F37"/>
  <c i="1" r="BD102"/>
  <c i="10" r="F34"/>
  <c i="1" r="BA103"/>
  <c i="10" r="F37"/>
  <c i="1" r="BD103"/>
  <c i="11" r="F35"/>
  <c i="1" r="BB104"/>
  <c i="12" r="F37"/>
  <c i="1" r="BD105"/>
  <c i="13" r="F37"/>
  <c i="1" r="BD106"/>
  <c i="14" r="F35"/>
  <c i="1" r="BB107"/>
  <c i="14" r="F37"/>
  <c i="1" r="BD107"/>
  <c i="16" r="F35"/>
  <c i="1" r="BB109"/>
  <c i="17" r="F35"/>
  <c i="1" r="BB110"/>
  <c i="18" r="F35"/>
  <c i="1" r="BB111"/>
  <c i="18" r="F34"/>
  <c i="1" r="BA111"/>
  <c i="19" r="J34"/>
  <c i="1" r="AW112"/>
  <c i="20" r="F36"/>
  <c i="1" r="BC113"/>
  <c i="20" r="F37"/>
  <c i="1" r="BD113"/>
  <c i="21" r="F36"/>
  <c i="1" r="BC114"/>
  <c i="22" r="F37"/>
  <c i="1" r="BD115"/>
  <c i="23" r="F37"/>
  <c i="1" r="BD116"/>
  <c i="2" l="1" r="P282"/>
  <c i="22" r="P123"/>
  <c r="P122"/>
  <c i="1" r="AU115"/>
  <c i="2" r="R135"/>
  <c r="R134"/>
  <c i="22" r="T123"/>
  <c r="T122"/>
  <c r="R123"/>
  <c r="R122"/>
  <c i="3" r="P122"/>
  <c i="1" r="AU96"/>
  <c i="2" r="T135"/>
  <c r="T134"/>
  <c r="P135"/>
  <c r="P134"/>
  <c i="1" r="AU95"/>
  <c i="22" r="BK130"/>
  <c r="J130"/>
  <c r="J99"/>
  <c i="1" r="AG112"/>
  <c i="16" r="BK119"/>
  <c r="J119"/>
  <c r="J97"/>
  <c i="2" r="BK135"/>
  <c r="BK134"/>
  <c r="J134"/>
  <c i="3" r="BK151"/>
  <c r="J151"/>
  <c r="J99"/>
  <c i="5" r="BK119"/>
  <c r="J119"/>
  <c r="J97"/>
  <c i="10" r="BK119"/>
  <c r="J119"/>
  <c r="J97"/>
  <c i="18" r="BK119"/>
  <c r="J119"/>
  <c r="J97"/>
  <c i="20" r="BK119"/>
  <c r="J119"/>
  <c r="J97"/>
  <c i="9" r="BK119"/>
  <c r="J119"/>
  <c r="J97"/>
  <c i="22" r="BK123"/>
  <c r="J123"/>
  <c r="J97"/>
  <c i="23" r="BK117"/>
  <c r="J117"/>
  <c r="J96"/>
  <c i="21" r="BK118"/>
  <c r="J118"/>
  <c r="J96"/>
  <c i="17" r="BK118"/>
  <c r="J118"/>
  <c i="15" r="BK118"/>
  <c r="J118"/>
  <c r="J96"/>
  <c i="14" r="BK118"/>
  <c r="J118"/>
  <c i="13" r="BK118"/>
  <c r="J118"/>
  <c r="J96"/>
  <c i="12" r="BK118"/>
  <c r="J118"/>
  <c r="J96"/>
  <c i="11" r="BK118"/>
  <c r="J118"/>
  <c i="8" r="BK118"/>
  <c r="J118"/>
  <c i="7" r="BK118"/>
  <c r="J118"/>
  <c r="J96"/>
  <c i="1" r="AG99"/>
  <c r="AG97"/>
  <c i="4" r="J96"/>
  <c r="J119"/>
  <c r="J97"/>
  <c i="3" r="BK122"/>
  <c r="J122"/>
  <c r="J96"/>
  <c i="2" r="J33"/>
  <c i="1" r="AV95"/>
  <c r="AT95"/>
  <c i="7" r="F33"/>
  <c i="1" r="AZ100"/>
  <c i="8" r="J33"/>
  <c i="1" r="AV101"/>
  <c r="AT101"/>
  <c i="10" r="J33"/>
  <c i="1" r="AV103"/>
  <c r="AT103"/>
  <c i="11" r="J30"/>
  <c i="1" r="AG104"/>
  <c i="12" r="J33"/>
  <c i="1" r="AV105"/>
  <c r="AT105"/>
  <c i="13" r="J33"/>
  <c i="1" r="AV106"/>
  <c r="AT106"/>
  <c i="14" r="J30"/>
  <c i="1" r="AG107"/>
  <c i="15" r="F33"/>
  <c i="1" r="AZ108"/>
  <c i="15" r="J33"/>
  <c i="1" r="AV108"/>
  <c r="AT108"/>
  <c i="17" r="J33"/>
  <c i="1" r="AV110"/>
  <c r="AT110"/>
  <c i="18" r="F33"/>
  <c i="1" r="AZ111"/>
  <c i="19" r="J33"/>
  <c i="1" r="AV112"/>
  <c r="AT112"/>
  <c r="AN112"/>
  <c i="21" r="J33"/>
  <c i="1" r="AV114"/>
  <c r="AT114"/>
  <c i="22" r="F33"/>
  <c i="1" r="AZ115"/>
  <c r="BB94"/>
  <c r="AX94"/>
  <c r="BA94"/>
  <c r="W30"/>
  <c i="3" r="F33"/>
  <c i="1" r="AZ96"/>
  <c i="3" r="J33"/>
  <c i="1" r="AV96"/>
  <c r="AT96"/>
  <c i="4" r="J33"/>
  <c i="1" r="AV97"/>
  <c r="AT97"/>
  <c r="AN97"/>
  <c i="4" r="F33"/>
  <c i="1" r="AZ97"/>
  <c i="5" r="J33"/>
  <c i="1" r="AV98"/>
  <c r="AT98"/>
  <c i="5" r="F33"/>
  <c i="1" r="AZ98"/>
  <c i="6" r="J33"/>
  <c i="1" r="AV99"/>
  <c r="AT99"/>
  <c r="AN99"/>
  <c i="8" r="F33"/>
  <c i="1" r="AZ101"/>
  <c i="9" r="J33"/>
  <c i="1" r="AV102"/>
  <c r="AT102"/>
  <c i="11" r="F33"/>
  <c i="1" r="AZ104"/>
  <c i="12" r="F33"/>
  <c i="1" r="AZ105"/>
  <c i="14" r="J33"/>
  <c i="1" r="AV107"/>
  <c r="AT107"/>
  <c i="16" r="F33"/>
  <c i="1" r="AZ109"/>
  <c i="17" r="F33"/>
  <c i="1" r="AZ110"/>
  <c i="19" r="F33"/>
  <c i="1" r="AZ112"/>
  <c i="20" r="J33"/>
  <c i="1" r="AV113"/>
  <c r="AT113"/>
  <c i="22" r="J33"/>
  <c i="1" r="AV115"/>
  <c r="AT115"/>
  <c i="23" r="J33"/>
  <c i="1" r="AV116"/>
  <c r="AT116"/>
  <c r="BC94"/>
  <c r="AY94"/>
  <c i="2" r="J30"/>
  <c i="1" r="AG95"/>
  <c i="2" r="F33"/>
  <c i="1" r="AZ95"/>
  <c i="6" r="F33"/>
  <c i="1" r="AZ99"/>
  <c i="7" r="J33"/>
  <c i="1" r="AV100"/>
  <c r="AT100"/>
  <c i="8" r="J30"/>
  <c i="1" r="AG101"/>
  <c i="9" r="F33"/>
  <c i="1" r="AZ102"/>
  <c i="10" r="F33"/>
  <c i="1" r="AZ103"/>
  <c i="11" r="J33"/>
  <c i="1" r="AV104"/>
  <c r="AT104"/>
  <c i="13" r="F33"/>
  <c i="1" r="AZ106"/>
  <c i="14" r="F33"/>
  <c i="1" r="AZ107"/>
  <c i="16" r="J33"/>
  <c i="1" r="AV109"/>
  <c r="AT109"/>
  <c i="17" r="J30"/>
  <c i="1" r="AG110"/>
  <c i="18" r="J33"/>
  <c i="1" r="AV111"/>
  <c r="AT111"/>
  <c i="20" r="F33"/>
  <c i="1" r="AZ113"/>
  <c i="21" r="F33"/>
  <c i="1" r="AZ114"/>
  <c i="23" r="F33"/>
  <c i="1" r="AZ116"/>
  <c r="BD94"/>
  <c r="W33"/>
  <c i="2" l="1" r="J135"/>
  <c r="J97"/>
  <c i="5" r="BK118"/>
  <c r="J118"/>
  <c r="J96"/>
  <c i="9" r="BK118"/>
  <c r="J118"/>
  <c r="J96"/>
  <c i="10" r="BK118"/>
  <c r="J118"/>
  <c i="16" r="BK118"/>
  <c r="J118"/>
  <c r="J96"/>
  <c i="18" r="BK118"/>
  <c r="J118"/>
  <c r="J96"/>
  <c i="20" r="BK118"/>
  <c r="J118"/>
  <c r="J96"/>
  <c i="2" r="J96"/>
  <c i="22" r="BK122"/>
  <c r="J122"/>
  <c r="J96"/>
  <c i="19" r="J39"/>
  <c i="1" r="AN110"/>
  <c i="17" r="J96"/>
  <c r="J39"/>
  <c i="1" r="AN107"/>
  <c i="14" r="J96"/>
  <c r="J39"/>
  <c i="1" r="AN104"/>
  <c i="11" r="J96"/>
  <c r="J39"/>
  <c i="1" r="AN101"/>
  <c i="8" r="J96"/>
  <c r="J39"/>
  <c i="6" r="J39"/>
  <c i="4" r="J39"/>
  <c i="2" r="J39"/>
  <c i="1" r="AN95"/>
  <c r="AU94"/>
  <c i="23" r="J30"/>
  <c i="1" r="AG116"/>
  <c i="10" r="J30"/>
  <c i="1" r="AG103"/>
  <c i="12" r="J30"/>
  <c i="1" r="AG105"/>
  <c r="AN105"/>
  <c i="3" r="J30"/>
  <c i="1" r="AG96"/>
  <c i="13" r="J30"/>
  <c i="1" r="AG106"/>
  <c r="AN106"/>
  <c i="21" r="J30"/>
  <c i="1" r="AG114"/>
  <c r="AN114"/>
  <c r="W31"/>
  <c r="W32"/>
  <c i="7" r="J30"/>
  <c i="1" r="AG100"/>
  <c r="AN100"/>
  <c i="15" r="J30"/>
  <c i="1" r="AG108"/>
  <c r="AN108"/>
  <c r="AW94"/>
  <c r="AK30"/>
  <c r="AZ94"/>
  <c r="W29"/>
  <c i="23" l="1" r="J39"/>
  <c i="10" r="J39"/>
  <c r="J96"/>
  <c i="21" r="J39"/>
  <c i="15" r="J39"/>
  <c i="13" r="J39"/>
  <c i="12" r="J39"/>
  <c i="7" r="J39"/>
  <c i="3" r="J39"/>
  <c i="1" r="AN96"/>
  <c r="AN103"/>
  <c r="AN116"/>
  <c i="18" r="J30"/>
  <c i="1" r="AG111"/>
  <c i="16" r="J30"/>
  <c i="1" r="AG109"/>
  <c i="5" r="J30"/>
  <c i="1" r="AG98"/>
  <c i="9" r="J30"/>
  <c i="1" r="AG102"/>
  <c i="22" r="J30"/>
  <c i="1" r="AG115"/>
  <c i="20" r="J30"/>
  <c i="1" r="AG113"/>
  <c r="AV94"/>
  <c r="AK29"/>
  <c i="16" l="1" r="J39"/>
  <c i="5" r="J39"/>
  <c i="20" r="J39"/>
  <c i="9" r="J39"/>
  <c i="18" r="J39"/>
  <c i="22" r="J39"/>
  <c i="1" r="AN98"/>
  <c r="AN102"/>
  <c r="AN113"/>
  <c r="AN115"/>
  <c r="AN109"/>
  <c r="AN111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<sst xmlns="http://schemas.openxmlformats.org/spreadsheetml/2006/main">
  <si>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</si>
  <si>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</si>
  <si>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</si>
  <si>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</si>
  <si>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</si>
  <si>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{90d98146-ea43-4074-b441-45680a8e989a}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</si>
  <si>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</si>
  <si>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</si>
  <si>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</si>
  <si>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</si>
  <si>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</si>
  <si>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</si>
  <si>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</si>
  <si>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</si>
  <si>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</si>
  <si>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</si>
  <si>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</si>
  <si>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Odborné učiliště Příbram - kompletní rekonstrukce el. rozvodů - dílny</t>
  </si>
  <si>
    <t>KSO:</t>
  </si>
  <si>
    <t>CC-CZ:</t>
  </si>
  <si>
    <t>Místo:</t>
  </si>
  <si>
    <t xml:space="preserve"> </t>
  </si>
  <si>
    <t>Datum:</t>
  </si>
  <si>
    <t>12. 5. 2021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</si>
  <si>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</si>
  <si>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</si>
  <si>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</si>
  <si>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</si>
  <si>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</si>
  <si>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</si>
  <si>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</si>
  <si>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</si>
  <si>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</si>
  <si>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</si>
  <si>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</si>
  <si>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</si>
  <si>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</si>
  <si>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</si>
  <si>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</si>
  <si>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</si>
  <si>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</si>
  <si>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</si>
  <si>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</si>
  <si>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</si>
  <si>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</si>
  <si>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</si>
  <si>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</si>
  <si>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</si>
  <si>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</si>
  <si>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</si>
  <si>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</si>
  <si>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</si>
  <si>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</si>
  <si>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</si>
  <si>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</si>
  <si>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</si>
  <si>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</si>
  <si>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</si>
  <si>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</si>
  <si>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</si>
  <si>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</si>
  <si>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</si>
  <si>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</si>
  <si>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</si>
  <si>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</si>
  <si>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</si>
  <si>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</si>
  <si>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</si>
  <si>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</si>
  <si>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</si>
  <si>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</si>
  <si>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</si>
  <si>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</si>
  <si>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</si>
  <si>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</si>
  <si>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</si>
  <si>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</si>
  <si>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</si>
  <si>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</si>
  <si>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Elektrorozvodna</t>
  </si>
  <si>
    <t>STA</t>
  </si>
  <si>
    <t>1</t>
  </si>
  <si>
    <t>{223ea573-c969-417c-b680-d709d4ffe5dc}</t>
  </si>
  <si>
    <t>2</t>
  </si>
  <si>
    <t>02</t>
  </si>
  <si>
    <t>Svítidla</t>
  </si>
  <si>
    <t>{9d7b2ecf-d6ce-4bb8-b38c-e4f0a695d81e}</t>
  </si>
  <si>
    <t>03</t>
  </si>
  <si>
    <t>R1A</t>
  </si>
  <si>
    <t>{f7db617b-fad0-493d-942c-7eeef36662b7}</t>
  </si>
  <si>
    <t>04</t>
  </si>
  <si>
    <t>R2A</t>
  </si>
  <si>
    <t>{3adedbeb-4673-49c5-97f9-a9d3cb7c07dd}</t>
  </si>
  <si>
    <t>05</t>
  </si>
  <si>
    <t>R3A</t>
  </si>
  <si>
    <t>{361c7625-2ee3-489f-9a81-23fec8c7dd94}</t>
  </si>
  <si>
    <t>06</t>
  </si>
  <si>
    <t>R4A</t>
  </si>
  <si>
    <t>{ce66b823-c78a-4cb7-a10c-8d202473cc0d}</t>
  </si>
  <si>
    <t>07</t>
  </si>
  <si>
    <t>R5A</t>
  </si>
  <si>
    <t>{4d818088-81d3-43aa-9a51-eaff4f79d7fd}</t>
  </si>
  <si>
    <t>08</t>
  </si>
  <si>
    <t>R6A</t>
  </si>
  <si>
    <t>{804df80f-a181-4053-9c4b-be9db6c63813}</t>
  </si>
  <si>
    <t>09</t>
  </si>
  <si>
    <t>R7A</t>
  </si>
  <si>
    <t>{2738ab61-87e1-447b-9262-c86ceac720e7}</t>
  </si>
  <si>
    <t>10</t>
  </si>
  <si>
    <t>R8A</t>
  </si>
  <si>
    <t>{45ce9754-b4b4-4959-9421-8a79f4bb5a1a}</t>
  </si>
  <si>
    <t>11</t>
  </si>
  <si>
    <t>R9A</t>
  </si>
  <si>
    <t>{591691e3-dded-4953-a0d4-0dafad17aaa7}</t>
  </si>
  <si>
    <t>12</t>
  </si>
  <si>
    <t>R10A</t>
  </si>
  <si>
    <t>{b6dc9de8-cc74-4e6d-807a-c6b096376a2a}</t>
  </si>
  <si>
    <t>R11A</t>
  </si>
  <si>
    <t>{59d55607-f04b-4233-b4cf-ea6d7e59223b}</t>
  </si>
  <si>
    <t>14</t>
  </si>
  <si>
    <t>R12A</t>
  </si>
  <si>
    <t>{589c7210-680f-4ecc-af3e-7eca7919381b}</t>
  </si>
  <si>
    <t>R13A</t>
  </si>
  <si>
    <t>{7d052d62-c0b9-4fe4-9f4b-16401ddd1471}</t>
  </si>
  <si>
    <t>16</t>
  </si>
  <si>
    <t>R14A</t>
  </si>
  <si>
    <t>{78b7df16-f1fb-4851-977b-ab97f08fd9bf}</t>
  </si>
  <si>
    <t>17</t>
  </si>
  <si>
    <t>R15A</t>
  </si>
  <si>
    <t>{256ec3a0-4c9a-44c6-a5b0-cc93198a8c30}</t>
  </si>
  <si>
    <t>18</t>
  </si>
  <si>
    <t>R16A</t>
  </si>
  <si>
    <t>{3ebd6c4d-46df-49bd-9582-5a730969f1b3}</t>
  </si>
  <si>
    <t>19</t>
  </si>
  <si>
    <t>R17A</t>
  </si>
  <si>
    <t>{00ca9a8d-7708-4ca1-8d52-101bfb3640e7}</t>
  </si>
  <si>
    <t>20</t>
  </si>
  <si>
    <t>Rozvaděče venek</t>
  </si>
  <si>
    <t>{0f109b14-22d8-4cff-b375-c66d3ff65dad}</t>
  </si>
  <si>
    <t>Stavební práce</t>
  </si>
  <si>
    <t>{dd7bc4f3-370c-48b7-bce5-08f2bc51ea85}</t>
  </si>
  <si>
    <t>22</t>
  </si>
  <si>
    <t>Vedlejší rozpočtové náklady</t>
  </si>
  <si>
    <t>{70ae0534-b271-4652-b283-18772827cdab}</t>
  </si>
  <si>
    <t>KRYCÍ LIST SOUPISU PRACÍ</t>
  </si>
  <si>
    <t>Objekt:</t>
  </si>
  <si>
    <t>01 - Elektrorozvodna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</si>
  <si>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</si>
  <si>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</si>
  <si>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</si>
  <si>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</si>
  <si>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</si>
  <si>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</si>
  <si>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01 - Elektrorozvodna</t>
  </si>
  <si>
    <t xml:space="preserve">    02 - RH1</t>
  </si>
  <si>
    <t xml:space="preserve">    03 - RH1.1</t>
  </si>
  <si>
    <t xml:space="preserve">    04 - RH1.2</t>
  </si>
  <si>
    <t xml:space="preserve">    05 - RHK1</t>
  </si>
  <si>
    <t xml:space="preserve">    06 - RH2</t>
  </si>
  <si>
    <t xml:space="preserve">    07 - RH2.1</t>
  </si>
  <si>
    <t xml:space="preserve">    08 - RHK2</t>
  </si>
  <si>
    <t xml:space="preserve">    09 - RH1,RH1.1, RH1.2,RH2, RH2.1, RHK1,RHK2						 </t>
  </si>
  <si>
    <t xml:space="preserve">    10 - RP1</t>
  </si>
  <si>
    <t xml:space="preserve">    11 - Elektro v rozvodně</t>
  </si>
  <si>
    <t xml:space="preserve">      12 - Výbava BOZP rozvodna</t>
  </si>
  <si>
    <t xml:space="preserve">      13 - Kabely a vodiče</t>
  </si>
  <si>
    <t xml:space="preserve">      14 - Napájení jednotlivých rozvaděčů</t>
  </si>
  <si>
    <t xml:space="preserve">      15 - Venkovní budovy</t>
  </si>
  <si>
    <t xml:space="preserve">      16 - Montáž a ostatní náklady</t>
  </si>
  <si>
    <t xml:space="preserve">        017 - Serverovna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</si>
  <si>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</si>
  <si>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</si>
  <si>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</si>
  <si>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</si>
  <si>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</si>
  <si>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</si>
  <si>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</si>
  <si>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</si>
  <si>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</si>
  <si>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</si>
  <si>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</si>
  <si>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</si>
  <si>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</si>
  <si>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</si>
  <si>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</si>
  <si>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M</t>
  </si>
  <si>
    <t>1000001K</t>
  </si>
  <si>
    <t>Skříň oceloplechová 2000x1000x600mm IP40 RAL 7035</t>
  </si>
  <si>
    <t>ks</t>
  </si>
  <si>
    <t>8</t>
  </si>
  <si>
    <t>4</t>
  </si>
  <si>
    <t>1000002K</t>
  </si>
  <si>
    <t>Skříň oceloplechová 2000x800x600mm IP40 RAL 7035</t>
  </si>
  <si>
    <t>3</t>
  </si>
  <si>
    <t>1000003K</t>
  </si>
  <si>
    <t>Podstavec pod skříň 1000x600x100mm RAL 7035</t>
  </si>
  <si>
    <t>6</t>
  </si>
  <si>
    <t>1000004K</t>
  </si>
  <si>
    <t>Podstavec pod skříň 800x600x100mm RAL 7035</t>
  </si>
  <si>
    <t>5</t>
  </si>
  <si>
    <t>1000005K</t>
  </si>
  <si>
    <t>Montážní panel - pozink (pro šířku 1000mm)</t>
  </si>
  <si>
    <t>1000006K</t>
  </si>
  <si>
    <t>Montážní panel - pozink (pro šířku 800mm)</t>
  </si>
  <si>
    <t>7</t>
  </si>
  <si>
    <t>1000007K</t>
  </si>
  <si>
    <t>Držák montážních panelů 1sada 4ks</t>
  </si>
  <si>
    <t>1000008K</t>
  </si>
  <si>
    <t>Bočnice na skříň 2000x600mm RAL 7035</t>
  </si>
  <si>
    <t>9</t>
  </si>
  <si>
    <t>1000009K</t>
  </si>
  <si>
    <t>Držák bočnic 1sada 6ks</t>
  </si>
  <si>
    <t>1000010K</t>
  </si>
  <si>
    <t>Spojovací díl ke skříni</t>
  </si>
  <si>
    <t>1000011K</t>
  </si>
  <si>
    <t>Posuvný kryt dna skříně (šíře 1000mm)</t>
  </si>
  <si>
    <t>1000012K</t>
  </si>
  <si>
    <t>Posuvný kryt dna skříně (šíře 800mm)</t>
  </si>
  <si>
    <t>24</t>
  </si>
  <si>
    <t>1000013K</t>
  </si>
  <si>
    <t>Příčka zesílení pro skelet 600mm pozink</t>
  </si>
  <si>
    <t>26</t>
  </si>
  <si>
    <t>1000014K</t>
  </si>
  <si>
    <t>Příčka zesílení pro skelet 800mm pozink</t>
  </si>
  <si>
    <t>28</t>
  </si>
  <si>
    <t>1000015K</t>
  </si>
  <si>
    <t>Příčka zesílení pro skelet 1000mm pozink</t>
  </si>
  <si>
    <t>30</t>
  </si>
  <si>
    <t>1000016K</t>
  </si>
  <si>
    <t>Kapsa na dokumentaci - kovová 800mm RAL 7035</t>
  </si>
  <si>
    <t>32</t>
  </si>
  <si>
    <t>1000017K</t>
  </si>
  <si>
    <t>Veškerý drobný materiál pro montáž skříní a kotvení</t>
  </si>
  <si>
    <t>34</t>
  </si>
  <si>
    <t>1000018K</t>
  </si>
  <si>
    <t>Osvětlení do rozvaděčů 600mm 8W/4000K</t>
  </si>
  <si>
    <t>36</t>
  </si>
  <si>
    <t>1000019K</t>
  </si>
  <si>
    <t>Koncový spínač s nastavitelnou pákou a kladkou</t>
  </si>
  <si>
    <t>38</t>
  </si>
  <si>
    <t>1000020K</t>
  </si>
  <si>
    <t xml:space="preserve">Digitální panelový měřič (multifukční elektroměr)  (RH1, RH2)</t>
  </si>
  <si>
    <t>40</t>
  </si>
  <si>
    <t>P</t>
  </si>
  <si>
    <t>Poznámka k položce:_x000d_
Poznámka k položce: RH1,RH2</t>
  </si>
  <si>
    <t>RH1</t>
  </si>
  <si>
    <t>1000021K</t>
  </si>
  <si>
    <t>Měřící transformátory proudu 500A/5A</t>
  </si>
  <si>
    <t>42</t>
  </si>
  <si>
    <t>1000022K</t>
  </si>
  <si>
    <t>Jistič 3F/500A/36kA</t>
  </si>
  <si>
    <t>44</t>
  </si>
  <si>
    <t>23</t>
  </si>
  <si>
    <t>1000023K</t>
  </si>
  <si>
    <t>Vypínací spoušť 220-240VAC</t>
  </si>
  <si>
    <t>46</t>
  </si>
  <si>
    <t>1000024K</t>
  </si>
  <si>
    <t>Signalizační kontakt k jističi</t>
  </si>
  <si>
    <t>48</t>
  </si>
  <si>
    <t>25</t>
  </si>
  <si>
    <t>1000025K</t>
  </si>
  <si>
    <t>Zkušební svorkovnice ZS1B</t>
  </si>
  <si>
    <t>50</t>
  </si>
  <si>
    <t>1000026K</t>
  </si>
  <si>
    <t>Pojistkový odpojovač 10x38mm</t>
  </si>
  <si>
    <t>52</t>
  </si>
  <si>
    <t>27</t>
  </si>
  <si>
    <t>1000027K</t>
  </si>
  <si>
    <t>Pojistky válcové 10x38mm 2gG</t>
  </si>
  <si>
    <t>54</t>
  </si>
  <si>
    <t>1000028K</t>
  </si>
  <si>
    <t>Pojistky válcové 10x38mm 6gG</t>
  </si>
  <si>
    <t>56</t>
  </si>
  <si>
    <t>29</t>
  </si>
  <si>
    <t>1000029K</t>
  </si>
  <si>
    <t>Pojistkový odpojovač 1F/32A 10x38mm</t>
  </si>
  <si>
    <t>58</t>
  </si>
  <si>
    <t>1000030K</t>
  </si>
  <si>
    <t>Svorka OTL 240/1x2 šedá 240mm</t>
  </si>
  <si>
    <t>60</t>
  </si>
  <si>
    <t>31</t>
  </si>
  <si>
    <t>1000031K</t>
  </si>
  <si>
    <t>Svorka OTL 240/1x2 žlutozelená 240mm</t>
  </si>
  <si>
    <t>62</t>
  </si>
  <si>
    <t>1000032K</t>
  </si>
  <si>
    <t>Svodič přepětí 3F se signalizací</t>
  </si>
  <si>
    <t>64</t>
  </si>
  <si>
    <t>33</t>
  </si>
  <si>
    <t>1000033K</t>
  </si>
  <si>
    <t>Kontrolka bílá 230V AC kompletní</t>
  </si>
  <si>
    <t>66</t>
  </si>
  <si>
    <t>1000034K</t>
  </si>
  <si>
    <t>Kontrolka červená 230V AC kompletní</t>
  </si>
  <si>
    <t>68</t>
  </si>
  <si>
    <t>35</t>
  </si>
  <si>
    <t>1000035K</t>
  </si>
  <si>
    <t>Ovládací hlavice s aretací - hříbeček centrál stop</t>
  </si>
  <si>
    <t>70</t>
  </si>
  <si>
    <t>1000036K</t>
  </si>
  <si>
    <t>Ochranný kovový kryt ZBZ1605 pro centrál stop</t>
  </si>
  <si>
    <t>72</t>
  </si>
  <si>
    <t>37</t>
  </si>
  <si>
    <t>1000037K</t>
  </si>
  <si>
    <t>Ventilátor IP54 165m3/h 230V 223x223mm</t>
  </si>
  <si>
    <t>74</t>
  </si>
  <si>
    <t>1000038K</t>
  </si>
  <si>
    <t>Mřížka výstupní 223x223mm</t>
  </si>
  <si>
    <t>76</t>
  </si>
  <si>
    <t>RH1.1</t>
  </si>
  <si>
    <t>39</t>
  </si>
  <si>
    <t>1000039K</t>
  </si>
  <si>
    <t>Jistič 3F/125A/25kA</t>
  </si>
  <si>
    <t>78</t>
  </si>
  <si>
    <t>1000040K</t>
  </si>
  <si>
    <t xml:space="preserve">Vypínací spoušť  220-240VAC</t>
  </si>
  <si>
    <t>80</t>
  </si>
  <si>
    <t>41</t>
  </si>
  <si>
    <t>1000041K</t>
  </si>
  <si>
    <t>Signalizační kontakt</t>
  </si>
  <si>
    <t>82</t>
  </si>
  <si>
    <t>1000042K</t>
  </si>
  <si>
    <t>Proudový transformátor 150A/5A</t>
  </si>
  <si>
    <t>84</t>
  </si>
  <si>
    <t>43</t>
  </si>
  <si>
    <t>1000043K</t>
  </si>
  <si>
    <t>Elektroměr na din lištu - nepřímý</t>
  </si>
  <si>
    <t>86</t>
  </si>
  <si>
    <t>1000044K</t>
  </si>
  <si>
    <t>Svorkovnice řadová 35 šedá</t>
  </si>
  <si>
    <t>88</t>
  </si>
  <si>
    <t>45</t>
  </si>
  <si>
    <t>1000045K</t>
  </si>
  <si>
    <t>Svorkovnice řadová 35 zelenožlutá</t>
  </si>
  <si>
    <t>90</t>
  </si>
  <si>
    <t>1000046K</t>
  </si>
  <si>
    <t>92</t>
  </si>
  <si>
    <t>47</t>
  </si>
  <si>
    <t>1000047K</t>
  </si>
  <si>
    <t>94</t>
  </si>
  <si>
    <t>RH1.2</t>
  </si>
  <si>
    <t>1000048K</t>
  </si>
  <si>
    <t>Jistič 3F/80A/25kA</t>
  </si>
  <si>
    <t>96</t>
  </si>
  <si>
    <t>49</t>
  </si>
  <si>
    <t>1000049K</t>
  </si>
  <si>
    <t>98</t>
  </si>
  <si>
    <t>208</t>
  </si>
  <si>
    <t>125742K</t>
  </si>
  <si>
    <t>Jistič 3F/63A/25kA</t>
  </si>
  <si>
    <t>377512391</t>
  </si>
  <si>
    <t>209</t>
  </si>
  <si>
    <t>1100000K</t>
  </si>
  <si>
    <t>Jistič 3F/40A/25kA</t>
  </si>
  <si>
    <t>-380508939</t>
  </si>
  <si>
    <t>210</t>
  </si>
  <si>
    <t>1051712K</t>
  </si>
  <si>
    <t>Jistič 3F/10A/25A</t>
  </si>
  <si>
    <t>-98941593</t>
  </si>
  <si>
    <t>1000050K</t>
  </si>
  <si>
    <t>100</t>
  </si>
  <si>
    <t>51</t>
  </si>
  <si>
    <t>1000051K</t>
  </si>
  <si>
    <t>102</t>
  </si>
  <si>
    <t>1000052K</t>
  </si>
  <si>
    <t>104</t>
  </si>
  <si>
    <t>53</t>
  </si>
  <si>
    <t>1000053K</t>
  </si>
  <si>
    <t>106</t>
  </si>
  <si>
    <t>1000054K</t>
  </si>
  <si>
    <t>108</t>
  </si>
  <si>
    <t>55</t>
  </si>
  <si>
    <t>1000055K</t>
  </si>
  <si>
    <t>Svorkovnice řadová PE 35 zelenožlutá</t>
  </si>
  <si>
    <t>110</t>
  </si>
  <si>
    <t>1000056K</t>
  </si>
  <si>
    <t>112</t>
  </si>
  <si>
    <t>57</t>
  </si>
  <si>
    <t>1000057K</t>
  </si>
  <si>
    <t>114</t>
  </si>
  <si>
    <t>RHK1</t>
  </si>
  <si>
    <t>1000058K</t>
  </si>
  <si>
    <t>Měřič účiníku panelový</t>
  </si>
  <si>
    <t>116</t>
  </si>
  <si>
    <t>59</t>
  </si>
  <si>
    <t>1000059K</t>
  </si>
  <si>
    <t>Kompenzační kondenzátor 25kVAr/400V</t>
  </si>
  <si>
    <t>118</t>
  </si>
  <si>
    <t>1000060K</t>
  </si>
  <si>
    <t>Kompenzační kondenzátor 12,5kVAr/400V</t>
  </si>
  <si>
    <t>120</t>
  </si>
  <si>
    <t>61</t>
  </si>
  <si>
    <t>1000061K</t>
  </si>
  <si>
    <t>Kompenzační kondenzátor 7,5kVAr/400V</t>
  </si>
  <si>
    <t>122</t>
  </si>
  <si>
    <t>1000062K</t>
  </si>
  <si>
    <t>Kompenzační kondenzátor 3kVAr/400V</t>
  </si>
  <si>
    <t>124</t>
  </si>
  <si>
    <t>63</t>
  </si>
  <si>
    <t>1000063K</t>
  </si>
  <si>
    <t>Kompenzační stykače</t>
  </si>
  <si>
    <t>126</t>
  </si>
  <si>
    <t>1000064K</t>
  </si>
  <si>
    <t>128</t>
  </si>
  <si>
    <t>65</t>
  </si>
  <si>
    <t>1000065K</t>
  </si>
  <si>
    <t>130</t>
  </si>
  <si>
    <t>1000066K</t>
  </si>
  <si>
    <t>Pojistkový odpínač 3x250A</t>
  </si>
  <si>
    <t>132</t>
  </si>
  <si>
    <t>67</t>
  </si>
  <si>
    <t>1000067K</t>
  </si>
  <si>
    <t>Pojistka nožová 200A</t>
  </si>
  <si>
    <t>134</t>
  </si>
  <si>
    <t>1000068K</t>
  </si>
  <si>
    <t>Proudové trafo 250A/5A</t>
  </si>
  <si>
    <t>136</t>
  </si>
  <si>
    <t>69</t>
  </si>
  <si>
    <t>1000069K</t>
  </si>
  <si>
    <t>138</t>
  </si>
  <si>
    <t>1000070K</t>
  </si>
  <si>
    <t>140</t>
  </si>
  <si>
    <t>RH2</t>
  </si>
  <si>
    <t>71</t>
  </si>
  <si>
    <t>1000071K</t>
  </si>
  <si>
    <t>Jistič 3F/250A/36A</t>
  </si>
  <si>
    <t>142</t>
  </si>
  <si>
    <t>1000072K</t>
  </si>
  <si>
    <t>Vypínací spoušt 220-240VAC</t>
  </si>
  <si>
    <t>144</t>
  </si>
  <si>
    <t>73</t>
  </si>
  <si>
    <t>1000073K</t>
  </si>
  <si>
    <t>146</t>
  </si>
  <si>
    <t>1000074K</t>
  </si>
  <si>
    <t>Zkušební svorkovnice s krytem ZS1B</t>
  </si>
  <si>
    <t>148</t>
  </si>
  <si>
    <t>75</t>
  </si>
  <si>
    <t>1000075K</t>
  </si>
  <si>
    <t>Pojistkový odpojovač 3F/32A 10x38mm</t>
  </si>
  <si>
    <t>150</t>
  </si>
  <si>
    <t>1000076K</t>
  </si>
  <si>
    <t>152</t>
  </si>
  <si>
    <t>77</t>
  </si>
  <si>
    <t>1000077K</t>
  </si>
  <si>
    <t>154</t>
  </si>
  <si>
    <t>1000078K</t>
  </si>
  <si>
    <t>Pojistkový odpojovač 1F/32A 10x38mm Noark</t>
  </si>
  <si>
    <t>156</t>
  </si>
  <si>
    <t>79</t>
  </si>
  <si>
    <t>1000079K</t>
  </si>
  <si>
    <t>158</t>
  </si>
  <si>
    <t>1000080K</t>
  </si>
  <si>
    <t>160</t>
  </si>
  <si>
    <t>81</t>
  </si>
  <si>
    <t>1000081K</t>
  </si>
  <si>
    <t>162</t>
  </si>
  <si>
    <t>1000082K</t>
  </si>
  <si>
    <t>Svodič přepětí FLP-B+C MAXI VS/3 se signalizací</t>
  </si>
  <si>
    <t>164</t>
  </si>
  <si>
    <t>83</t>
  </si>
  <si>
    <t>1000083K</t>
  </si>
  <si>
    <t>166</t>
  </si>
  <si>
    <t>1000084K</t>
  </si>
  <si>
    <t>168</t>
  </si>
  <si>
    <t>85</t>
  </si>
  <si>
    <t>1000085k</t>
  </si>
  <si>
    <t>170</t>
  </si>
  <si>
    <t>1000086K</t>
  </si>
  <si>
    <t>172</t>
  </si>
  <si>
    <t>RH2.1</t>
  </si>
  <si>
    <t>87</t>
  </si>
  <si>
    <t>1000087K</t>
  </si>
  <si>
    <t>174</t>
  </si>
  <si>
    <t>1000088K</t>
  </si>
  <si>
    <t>176</t>
  </si>
  <si>
    <t>89</t>
  </si>
  <si>
    <t>1000089K</t>
  </si>
  <si>
    <t>178</t>
  </si>
  <si>
    <t>1000090K</t>
  </si>
  <si>
    <t>180</t>
  </si>
  <si>
    <t>91</t>
  </si>
  <si>
    <t>1000091K</t>
  </si>
  <si>
    <t>182</t>
  </si>
  <si>
    <t>1000092K</t>
  </si>
  <si>
    <t>184</t>
  </si>
  <si>
    <t>93</t>
  </si>
  <si>
    <t>1000093K</t>
  </si>
  <si>
    <t>186</t>
  </si>
  <si>
    <t>RHK2</t>
  </si>
  <si>
    <t>1000094K</t>
  </si>
  <si>
    <t>188</t>
  </si>
  <si>
    <t>95</t>
  </si>
  <si>
    <t>1000095K</t>
  </si>
  <si>
    <t>Kompenzační kondenzátor 10kVAr/400V</t>
  </si>
  <si>
    <t>190</t>
  </si>
  <si>
    <t>1000096K</t>
  </si>
  <si>
    <t>192</t>
  </si>
  <si>
    <t>97</t>
  </si>
  <si>
    <t>1000097K</t>
  </si>
  <si>
    <t>Kompenzační kondenzátor 4kVAr/400V</t>
  </si>
  <si>
    <t>194</t>
  </si>
  <si>
    <t>1000098K</t>
  </si>
  <si>
    <t>196</t>
  </si>
  <si>
    <t>99</t>
  </si>
  <si>
    <t>1000099</t>
  </si>
  <si>
    <t>198</t>
  </si>
  <si>
    <t>1000100K</t>
  </si>
  <si>
    <t>200</t>
  </si>
  <si>
    <t>101</t>
  </si>
  <si>
    <t>1000101K</t>
  </si>
  <si>
    <t>202</t>
  </si>
  <si>
    <t>1000102K</t>
  </si>
  <si>
    <t>204</t>
  </si>
  <si>
    <t>103</t>
  </si>
  <si>
    <t>1000103K</t>
  </si>
  <si>
    <t>206</t>
  </si>
  <si>
    <t>1000104K</t>
  </si>
  <si>
    <t>105</t>
  </si>
  <si>
    <t>1000105K</t>
  </si>
  <si>
    <t>1000106K</t>
  </si>
  <si>
    <t>212</t>
  </si>
  <si>
    <t xml:space="preserve">RH1,RH1.1, RH1.2,RH2, RH2.1, RHK1,RHK2						 </t>
  </si>
  <si>
    <t>107</t>
  </si>
  <si>
    <t>1000107K</t>
  </si>
  <si>
    <t>Sběrnice CU 30x10mm (630A) 1500mm</t>
  </si>
  <si>
    <t>214</t>
  </si>
  <si>
    <t>1000108K</t>
  </si>
  <si>
    <t>Držák plochý sběrnice CU 3F</t>
  </si>
  <si>
    <t>216</t>
  </si>
  <si>
    <t>109</t>
  </si>
  <si>
    <t>1000109K</t>
  </si>
  <si>
    <t>Držák plochý sběrnice CU 2F (PE)</t>
  </si>
  <si>
    <t>218</t>
  </si>
  <si>
    <t>1000110K</t>
  </si>
  <si>
    <t>Ochranný kryt na CU sběrnici sada 10ks</t>
  </si>
  <si>
    <t>220</t>
  </si>
  <si>
    <t>111</t>
  </si>
  <si>
    <t>1000111K</t>
  </si>
  <si>
    <t>Rozvaděčový kanál s úzkou perforací 100x80G</t>
  </si>
  <si>
    <t>m</t>
  </si>
  <si>
    <t>222</t>
  </si>
  <si>
    <t>1000112K</t>
  </si>
  <si>
    <t>Rozvaděčový kanál s úzkou perforací 80x80G</t>
  </si>
  <si>
    <t>224</t>
  </si>
  <si>
    <t>113</t>
  </si>
  <si>
    <t>1000113K</t>
  </si>
  <si>
    <t>Rozvaděčový kanál s úzkou perforací 60x80G</t>
  </si>
  <si>
    <t>226</t>
  </si>
  <si>
    <t>1000114K</t>
  </si>
  <si>
    <t>Rozvaděčový kanál s úzkou perforací 40x80G</t>
  </si>
  <si>
    <t>228</t>
  </si>
  <si>
    <t>115</t>
  </si>
  <si>
    <t>1000115K</t>
  </si>
  <si>
    <t>Din lišta TS35/15 perforovaná</t>
  </si>
  <si>
    <t>230</t>
  </si>
  <si>
    <t>1000116K</t>
  </si>
  <si>
    <t>Lišta nosná 20x10mm délka 3m</t>
  </si>
  <si>
    <t>232</t>
  </si>
  <si>
    <t>117</t>
  </si>
  <si>
    <t>1000117K</t>
  </si>
  <si>
    <t>Montážní materiál (šrouby, nýty, pásky, popisky, stah, pásky, držáky žlabů,atd.)</t>
  </si>
  <si>
    <t>kpl</t>
  </si>
  <si>
    <t>234</t>
  </si>
  <si>
    <t>1000118K</t>
  </si>
  <si>
    <t xml:space="preserve">Makrolon - čirý 1250x2050mm tabule  (pro zakrytí živých částí)</t>
  </si>
  <si>
    <t>236</t>
  </si>
  <si>
    <t>RP1</t>
  </si>
  <si>
    <t>119</t>
  </si>
  <si>
    <t>1000119K</t>
  </si>
  <si>
    <t>Rozvaděč nástěnný IP66 1000x800x300mm</t>
  </si>
  <si>
    <t>238</t>
  </si>
  <si>
    <t>1000120K</t>
  </si>
  <si>
    <t>DDC podstanice automatizace(100DI, 40DO, 4AI)</t>
  </si>
  <si>
    <t>240</t>
  </si>
  <si>
    <t>121</t>
  </si>
  <si>
    <t>1000121K</t>
  </si>
  <si>
    <t>Zdroj 24V/10A na din lištu</t>
  </si>
  <si>
    <t>242</t>
  </si>
  <si>
    <t>Kombi chránič 1F/16A/B/30mA</t>
  </si>
  <si>
    <t>244</t>
  </si>
  <si>
    <t>123</t>
  </si>
  <si>
    <t>Proudový chránič 3F/25A/30mA</t>
  </si>
  <si>
    <t>246</t>
  </si>
  <si>
    <t>1000122K</t>
  </si>
  <si>
    <t>Jistič 1F/2A/C 10kA</t>
  </si>
  <si>
    <t>248</t>
  </si>
  <si>
    <t>125</t>
  </si>
  <si>
    <t>1000123K</t>
  </si>
  <si>
    <t>Jistič 1F/10A/B 10kA</t>
  </si>
  <si>
    <t>250</t>
  </si>
  <si>
    <t>1000124K</t>
  </si>
  <si>
    <t>Jistič 1F/16A/B 10kA</t>
  </si>
  <si>
    <t>252</t>
  </si>
  <si>
    <t>127</t>
  </si>
  <si>
    <t>1000125K</t>
  </si>
  <si>
    <t>Jistič 3F/16A/C 10kA</t>
  </si>
  <si>
    <t>254</t>
  </si>
  <si>
    <t>1000126K</t>
  </si>
  <si>
    <t>Jistič 3F/32A/C 10kA</t>
  </si>
  <si>
    <t>256</t>
  </si>
  <si>
    <t>129</t>
  </si>
  <si>
    <t>1000127K</t>
  </si>
  <si>
    <t>Propojovací lišta 3F 10mm2 1m</t>
  </si>
  <si>
    <t>258</t>
  </si>
  <si>
    <t>1000128K</t>
  </si>
  <si>
    <t>Kryt koncový 3F</t>
  </si>
  <si>
    <t>260</t>
  </si>
  <si>
    <t>131</t>
  </si>
  <si>
    <t>1000129K</t>
  </si>
  <si>
    <t>Spotřební materiál (žlaby, šrouby, nýty, din lišty atd.)</t>
  </si>
  <si>
    <t>262</t>
  </si>
  <si>
    <t>1000130K</t>
  </si>
  <si>
    <t xml:space="preserve">Montážní materiál (vývodky, záslepky,svorky, relé,  atd.)</t>
  </si>
  <si>
    <t>264</t>
  </si>
  <si>
    <t>Elektro v rozvodně</t>
  </si>
  <si>
    <t>133</t>
  </si>
  <si>
    <t>1000131K</t>
  </si>
  <si>
    <t>Osvětlení rozvodny 1500mm 50W/4000K IP65</t>
  </si>
  <si>
    <t>266</t>
  </si>
  <si>
    <t>1000132K</t>
  </si>
  <si>
    <t>Vypínač č.1 IP54</t>
  </si>
  <si>
    <t>268</t>
  </si>
  <si>
    <t>135</t>
  </si>
  <si>
    <t>1000133K</t>
  </si>
  <si>
    <t>Zásuvka 230V IP54</t>
  </si>
  <si>
    <t>270</t>
  </si>
  <si>
    <t>1000134K</t>
  </si>
  <si>
    <t>Zásuvka 400V/32A/5P IP44</t>
  </si>
  <si>
    <t>272</t>
  </si>
  <si>
    <t>137</t>
  </si>
  <si>
    <t>1000135K</t>
  </si>
  <si>
    <t>Zásuvka 400V/16A/5P IP44</t>
  </si>
  <si>
    <t>274</t>
  </si>
  <si>
    <t>1000136K</t>
  </si>
  <si>
    <t>Elektroinstalační trubky 20mm šedá</t>
  </si>
  <si>
    <t>276</t>
  </si>
  <si>
    <t>139</t>
  </si>
  <si>
    <t>1000137K</t>
  </si>
  <si>
    <t>Držáky na zeď 20mm na trubky</t>
  </si>
  <si>
    <t>278</t>
  </si>
  <si>
    <t>1000138K</t>
  </si>
  <si>
    <t>Krabice na povrch IP54 85x85x40mm</t>
  </si>
  <si>
    <t>280</t>
  </si>
  <si>
    <t>141</t>
  </si>
  <si>
    <t>1000139K</t>
  </si>
  <si>
    <t>Centrál stop - nástěnný</t>
  </si>
  <si>
    <t>282</t>
  </si>
  <si>
    <t>1000140K</t>
  </si>
  <si>
    <t>Ochrana nouzového tlačítka - žluté</t>
  </si>
  <si>
    <t>284</t>
  </si>
  <si>
    <t>143</t>
  </si>
  <si>
    <t>1000141K</t>
  </si>
  <si>
    <t>Elektroizolační podlaha (guma) 1role 10m</t>
  </si>
  <si>
    <t>286</t>
  </si>
  <si>
    <t>1000142K</t>
  </si>
  <si>
    <t>Žlab drátěný 300x50mm</t>
  </si>
  <si>
    <t>288</t>
  </si>
  <si>
    <t>145</t>
  </si>
  <si>
    <t>1000143K</t>
  </si>
  <si>
    <t>Žlab drátěný 100x50mm</t>
  </si>
  <si>
    <t>290</t>
  </si>
  <si>
    <t>1000144</t>
  </si>
  <si>
    <t>Nouzové osvětlení led s piktogramem 3hod.</t>
  </si>
  <si>
    <t>292</t>
  </si>
  <si>
    <t>147</t>
  </si>
  <si>
    <t>1000145K</t>
  </si>
  <si>
    <t>Kouřový detektor 12V 1x spínací kontakt + záloha baterie</t>
  </si>
  <si>
    <t>294</t>
  </si>
  <si>
    <t>Výbava BOZP rozvodna</t>
  </si>
  <si>
    <t>1000146K</t>
  </si>
  <si>
    <t>Lékárnička s náplní pro elektro provoz</t>
  </si>
  <si>
    <t>296</t>
  </si>
  <si>
    <t>149</t>
  </si>
  <si>
    <t>1000147K</t>
  </si>
  <si>
    <t>Hasicí přístroj 6Kg s revizí - práškový</t>
  </si>
  <si>
    <t>298</t>
  </si>
  <si>
    <t>1000148K</t>
  </si>
  <si>
    <t>Dielektrické rukavice (do 1000V)</t>
  </si>
  <si>
    <t>300</t>
  </si>
  <si>
    <t>151</t>
  </si>
  <si>
    <t>1000149K</t>
  </si>
  <si>
    <t>Žehlička na pojistky (na nožové pojistky) s postranicema</t>
  </si>
  <si>
    <t>302</t>
  </si>
  <si>
    <t>Kabely a vodiče</t>
  </si>
  <si>
    <t>1000150K</t>
  </si>
  <si>
    <t>Vodič CYA 35 černá</t>
  </si>
  <si>
    <t>304</t>
  </si>
  <si>
    <t>153</t>
  </si>
  <si>
    <t>1000151K</t>
  </si>
  <si>
    <t>Vodič CYA 35 zeleno/žlutá</t>
  </si>
  <si>
    <t>306</t>
  </si>
  <si>
    <t>1000152K</t>
  </si>
  <si>
    <t>Vodič CYA 25 černá</t>
  </si>
  <si>
    <t>308</t>
  </si>
  <si>
    <t>155</t>
  </si>
  <si>
    <t>1000153K</t>
  </si>
  <si>
    <t>Vodič CYA 25 zelenožlutá</t>
  </si>
  <si>
    <t>310</t>
  </si>
  <si>
    <t>1000154K</t>
  </si>
  <si>
    <t>Vodič CYA 16 zelenožlutá</t>
  </si>
  <si>
    <t>312</t>
  </si>
  <si>
    <t>157</t>
  </si>
  <si>
    <t>1000155K</t>
  </si>
  <si>
    <t>Vodič CYA 6 černá</t>
  </si>
  <si>
    <t>314</t>
  </si>
  <si>
    <t>1000156K</t>
  </si>
  <si>
    <t>Vodič CYA 6 světle modrá</t>
  </si>
  <si>
    <t>316</t>
  </si>
  <si>
    <t>159</t>
  </si>
  <si>
    <t>1000157K</t>
  </si>
  <si>
    <t>Vodič CYA 6 zelenožlutá</t>
  </si>
  <si>
    <t>318</t>
  </si>
  <si>
    <t>1000158K</t>
  </si>
  <si>
    <t>Vodič CYA 2,5 černá</t>
  </si>
  <si>
    <t>320</t>
  </si>
  <si>
    <t>161</t>
  </si>
  <si>
    <t>1000159K</t>
  </si>
  <si>
    <t>Vodič CYA 2,5 světle modrá</t>
  </si>
  <si>
    <t>322</t>
  </si>
  <si>
    <t>1000160K</t>
  </si>
  <si>
    <t>Vodič CYA 2,5 zelenožlutá</t>
  </si>
  <si>
    <t>324</t>
  </si>
  <si>
    <t>163</t>
  </si>
  <si>
    <t>1000161K</t>
  </si>
  <si>
    <t>Vodič CYA 1,5 černá</t>
  </si>
  <si>
    <t>326</t>
  </si>
  <si>
    <t>165</t>
  </si>
  <si>
    <t>1000162K</t>
  </si>
  <si>
    <t>Vodič CYA 1,5 světle modrá</t>
  </si>
  <si>
    <t>328</t>
  </si>
  <si>
    <t>1000163K</t>
  </si>
  <si>
    <t>Vodič CYA 1,5 zelenožlutá</t>
  </si>
  <si>
    <t>330</t>
  </si>
  <si>
    <t>1000164K</t>
  </si>
  <si>
    <t>Vodič CYA 1,5 červená</t>
  </si>
  <si>
    <t>332</t>
  </si>
  <si>
    <t>167</t>
  </si>
  <si>
    <t>1000165K</t>
  </si>
  <si>
    <t>Vodič CYA 1,5 tmavě modrá</t>
  </si>
  <si>
    <t>334</t>
  </si>
  <si>
    <t>1000166K</t>
  </si>
  <si>
    <t>Vodič CYA 1 červená</t>
  </si>
  <si>
    <t>336</t>
  </si>
  <si>
    <t>169</t>
  </si>
  <si>
    <t>1000167K</t>
  </si>
  <si>
    <t>Vodič CYA 1 tmavě modrá</t>
  </si>
  <si>
    <t>338</t>
  </si>
  <si>
    <t>1000168K</t>
  </si>
  <si>
    <t>Kabel CYKY-J 5x6</t>
  </si>
  <si>
    <t>340</t>
  </si>
  <si>
    <t>171</t>
  </si>
  <si>
    <t>1000169K</t>
  </si>
  <si>
    <t>Kabel CYKY-J 5x2,5</t>
  </si>
  <si>
    <t>342</t>
  </si>
  <si>
    <t>1000170K</t>
  </si>
  <si>
    <t>Kabel CYKY-J 3x2,5</t>
  </si>
  <si>
    <t>344</t>
  </si>
  <si>
    <t>173</t>
  </si>
  <si>
    <t>1000171K</t>
  </si>
  <si>
    <t>Kabel CYKY-J 3x1,5</t>
  </si>
  <si>
    <t>346</t>
  </si>
  <si>
    <t>1000172K</t>
  </si>
  <si>
    <t>Kabel CYKY-O 3x1,5</t>
  </si>
  <si>
    <t>348</t>
  </si>
  <si>
    <t>175</t>
  </si>
  <si>
    <t>1000173K</t>
  </si>
  <si>
    <t xml:space="preserve">Kabel CYKY-O 3x1,5 (nehořlavý) pro centrál stop    (1-CXKH-R-O b2CAS1D0 3x1,5)</t>
  </si>
  <si>
    <t>350</t>
  </si>
  <si>
    <t>1000174K</t>
  </si>
  <si>
    <t>Kabel JYTY-O 2x1</t>
  </si>
  <si>
    <t>352</t>
  </si>
  <si>
    <t>177</t>
  </si>
  <si>
    <t>1000175K</t>
  </si>
  <si>
    <t>Kabel JYTY-O 3x1</t>
  </si>
  <si>
    <t>354</t>
  </si>
  <si>
    <t>Napájení jednotlivých rozvaděčů</t>
  </si>
  <si>
    <t>1000176K</t>
  </si>
  <si>
    <t>R1A - Kabel 1-CXKH-R-J 4x35</t>
  </si>
  <si>
    <t>356</t>
  </si>
  <si>
    <t>179</t>
  </si>
  <si>
    <t>1000177K</t>
  </si>
  <si>
    <t>R2A - Kabel 1-CXKH-R-J 4x35</t>
  </si>
  <si>
    <t>358</t>
  </si>
  <si>
    <t>1000178K</t>
  </si>
  <si>
    <t>R3A - Kabel 1-CXKH-R-J 4x35</t>
  </si>
  <si>
    <t>360</t>
  </si>
  <si>
    <t>181</t>
  </si>
  <si>
    <t>1000179K</t>
  </si>
  <si>
    <t>R4A - Kabel 1-CXKH-R-J 4x35</t>
  </si>
  <si>
    <t>362</t>
  </si>
  <si>
    <t>1000180K</t>
  </si>
  <si>
    <t>R5A - Kabel 1-CXKH-R-J 4x35</t>
  </si>
  <si>
    <t>364</t>
  </si>
  <si>
    <t>183</t>
  </si>
  <si>
    <t>1000181k</t>
  </si>
  <si>
    <t>R6A - Kabel 1-CXKH-R-J 4x35</t>
  </si>
  <si>
    <t>366</t>
  </si>
  <si>
    <t>1000182K</t>
  </si>
  <si>
    <t>R7A - Kabel 1-CXKH-R-J 4x35</t>
  </si>
  <si>
    <t>368</t>
  </si>
  <si>
    <t>185</t>
  </si>
  <si>
    <t>1000183K</t>
  </si>
  <si>
    <t>R8A - Kabel 1-CXKH-R-J 4x35</t>
  </si>
  <si>
    <t>370</t>
  </si>
  <si>
    <t>1000184K</t>
  </si>
  <si>
    <t>R9A - Kabel 1-CXKH-R-J 4x35</t>
  </si>
  <si>
    <t>372</t>
  </si>
  <si>
    <t>187</t>
  </si>
  <si>
    <t>1000185K</t>
  </si>
  <si>
    <t>R10A - Kabel 1-CXKH-R-J 4x25</t>
  </si>
  <si>
    <t>374</t>
  </si>
  <si>
    <t>1000186K</t>
  </si>
  <si>
    <t>R11A - Kabel 1-CXKH-R-J 4x25</t>
  </si>
  <si>
    <t>376</t>
  </si>
  <si>
    <t>189</t>
  </si>
  <si>
    <t>1000187K</t>
  </si>
  <si>
    <t>R12A - Kabel 1-CXKH-R-J 5x16</t>
  </si>
  <si>
    <t>378</t>
  </si>
  <si>
    <t>1000188K</t>
  </si>
  <si>
    <t>R13A - Kabel 1-CXKH-R-J 4x35</t>
  </si>
  <si>
    <t>380</t>
  </si>
  <si>
    <t>191</t>
  </si>
  <si>
    <t>1000189K</t>
  </si>
  <si>
    <t>R14A - Kabel 1-CXKH-R-J 4x25</t>
  </si>
  <si>
    <t>382</t>
  </si>
  <si>
    <t>1000190K</t>
  </si>
  <si>
    <t>R15A - Kabel 1-CXKH-R-J 4x25</t>
  </si>
  <si>
    <t>384</t>
  </si>
  <si>
    <t>Venkovní budovy</t>
  </si>
  <si>
    <t>193</t>
  </si>
  <si>
    <t>1000191K</t>
  </si>
  <si>
    <t>1756 - Kabel 1-CXKH-R-J 5x10</t>
  </si>
  <si>
    <t>386</t>
  </si>
  <si>
    <t>1000192K</t>
  </si>
  <si>
    <t>1757 - Kabel 1-CXKH-R-J 5x10</t>
  </si>
  <si>
    <t>388</t>
  </si>
  <si>
    <t>195</t>
  </si>
  <si>
    <t>1000193K</t>
  </si>
  <si>
    <t>2465 - Kabel 1-CXKH-R-J 5x10</t>
  </si>
  <si>
    <t>390</t>
  </si>
  <si>
    <t>1000194K</t>
  </si>
  <si>
    <t>2457 - Kabel 1-CXKH-R-J 5x10</t>
  </si>
  <si>
    <t>392</t>
  </si>
  <si>
    <t>197</t>
  </si>
  <si>
    <t>1000195K</t>
  </si>
  <si>
    <t>1997 - Kabel 1-CXKH-R-J 5x10</t>
  </si>
  <si>
    <t>394</t>
  </si>
  <si>
    <t>1000196K</t>
  </si>
  <si>
    <t>venkovní osvětlení - Kabel 1-CXKH-R-J 5x10</t>
  </si>
  <si>
    <t>396</t>
  </si>
  <si>
    <t>199</t>
  </si>
  <si>
    <t>1000197K</t>
  </si>
  <si>
    <t>62 - Kabel 1-CXKH-R-J 4x25</t>
  </si>
  <si>
    <t>398</t>
  </si>
  <si>
    <t>211</t>
  </si>
  <si>
    <t>R514722</t>
  </si>
  <si>
    <t>Ethernet kabel CAT 6a 305m=1 balení</t>
  </si>
  <si>
    <t>-959532807</t>
  </si>
  <si>
    <t>Montáž a ostatní náklady</t>
  </si>
  <si>
    <t>K</t>
  </si>
  <si>
    <t>1000198K</t>
  </si>
  <si>
    <t>Celková práce elektrorozvodna</t>
  </si>
  <si>
    <t>hod</t>
  </si>
  <si>
    <t>400</t>
  </si>
  <si>
    <t>201</t>
  </si>
  <si>
    <t>1000199K</t>
  </si>
  <si>
    <t>Dokumentace skutečného stavu celé elektrorozvodny</t>
  </si>
  <si>
    <t>402</t>
  </si>
  <si>
    <t>1000200K</t>
  </si>
  <si>
    <t>Revize elektro - pouze rozvodna</t>
  </si>
  <si>
    <t>404</t>
  </si>
  <si>
    <t>203</t>
  </si>
  <si>
    <t>1000201K</t>
  </si>
  <si>
    <t>Programování DDC podstanice</t>
  </si>
  <si>
    <t>406</t>
  </si>
  <si>
    <t>1000202K</t>
  </si>
  <si>
    <t>Vizualizace</t>
  </si>
  <si>
    <t>408</t>
  </si>
  <si>
    <t>205</t>
  </si>
  <si>
    <t>1000203K</t>
  </si>
  <si>
    <t xml:space="preserve">Počítač do mistrovny All-in-one dotykový  (24"monitor, 8GB RAM, 256GB/SSD, OS Windows 10 PRO)</t>
  </si>
  <si>
    <t>410</t>
  </si>
  <si>
    <t>017</t>
  </si>
  <si>
    <t>Serverovna</t>
  </si>
  <si>
    <t>R25841</t>
  </si>
  <si>
    <t>Rack 19" nástěnný 12U černý</t>
  </si>
  <si>
    <t>66975418</t>
  </si>
  <si>
    <t>213</t>
  </si>
  <si>
    <t>R32584</t>
  </si>
  <si>
    <t>Switch 48 portu, 1GB/s porty 19"</t>
  </si>
  <si>
    <t>-1902368537</t>
  </si>
  <si>
    <t>R58941</t>
  </si>
  <si>
    <t>Router 19"</t>
  </si>
  <si>
    <t>-1431014221</t>
  </si>
  <si>
    <t>215</t>
  </si>
  <si>
    <t>R52841</t>
  </si>
  <si>
    <t>Přepěťová ochrana na RJ45</t>
  </si>
  <si>
    <t>-1462752568</t>
  </si>
  <si>
    <t>R58414</t>
  </si>
  <si>
    <t>Patch panel 19" 24portu CAT6a</t>
  </si>
  <si>
    <t>-635306479</t>
  </si>
  <si>
    <t>217</t>
  </si>
  <si>
    <t>R57417</t>
  </si>
  <si>
    <t>Zásuvky 230V/16A do racku 19"</t>
  </si>
  <si>
    <t>1577015467</t>
  </si>
  <si>
    <t>R14799</t>
  </si>
  <si>
    <t>Ventilace do racku 19"</t>
  </si>
  <si>
    <t>432350609</t>
  </si>
  <si>
    <t>219</t>
  </si>
  <si>
    <t>R14750</t>
  </si>
  <si>
    <t>UPS 19" 1000VA (600W)</t>
  </si>
  <si>
    <t>710395809</t>
  </si>
  <si>
    <t>221</t>
  </si>
  <si>
    <t>R97514</t>
  </si>
  <si>
    <t>Celková práce - elektro + nastavení</t>
  </si>
  <si>
    <t>484420727</t>
  </si>
  <si>
    <t>R99965</t>
  </si>
  <si>
    <t>Montážní a spotřební materiál</t>
  </si>
  <si>
    <t>-631990433</t>
  </si>
  <si>
    <t>Poznámka k položce:_x000d_
(Patch kabely propojovací, šrouby, vyvazovací lišty, atd.)</t>
  </si>
  <si>
    <t>R89641</t>
  </si>
  <si>
    <t>Dokumentace skutečného stavu - Racku</t>
  </si>
  <si>
    <t>321712925</t>
  </si>
  <si>
    <t>02 - Svítidla</t>
  </si>
  <si>
    <t xml:space="preserve">    01 - Svítidla</t>
  </si>
  <si>
    <t>PSV - Práce a dodávky PSV</t>
  </si>
  <si>
    <t xml:space="preserve">    742 - Elektroinstalace - slaboproud</t>
  </si>
  <si>
    <t>VRN - Vedlejší rozpočtové náklady</t>
  </si>
  <si>
    <t xml:space="preserve">    VRN6 - Územní vlivy</t>
  </si>
  <si>
    <t>05264</t>
  </si>
  <si>
    <t>Svítidlo A1 + příslušenství</t>
  </si>
  <si>
    <t>-864516434</t>
  </si>
  <si>
    <t>Poznámka k položce:_x000d_
označení: A1_x000d_
48W 7400lm 4000K IP40_x000d_
Dílny</t>
  </si>
  <si>
    <t>05265</t>
  </si>
  <si>
    <t>Svítdilo B1</t>
  </si>
  <si>
    <t>1647565192</t>
  </si>
  <si>
    <t>Poznámka k položce:_x000d_
označení: B1_x000d_
57W 7740lm 4000K IP66_x000d_
Haly, sklady, technické místnosti</t>
  </si>
  <si>
    <t>05266</t>
  </si>
  <si>
    <t>Svítidlo C1</t>
  </si>
  <si>
    <t>1096817454</t>
  </si>
  <si>
    <t>Poznámka k položce:_x000d_
označení: C1_x000d_
57W 7740lm 4000K IP66_x000d_
Chodby, zázemí</t>
  </si>
  <si>
    <t>05267</t>
  </si>
  <si>
    <t>Svítidlo D1</t>
  </si>
  <si>
    <t>419729880</t>
  </si>
  <si>
    <t>Poznámka k položce:_x000d_
označení: D1_x000d_
11.8W 2050lm 4000K</t>
  </si>
  <si>
    <t>05268</t>
  </si>
  <si>
    <t>Svítidlo E1</t>
  </si>
  <si>
    <t>-1602809512</t>
  </si>
  <si>
    <t xml:space="preserve">Poznámka k položce:_x000d_
označení: E1_x000d_
36W 5500lm 4000K IP40_x000d_
Učebny_x000d_
_x000d_
</t>
  </si>
  <si>
    <t>05269</t>
  </si>
  <si>
    <t>Svítidlo F1</t>
  </si>
  <si>
    <t>711502620</t>
  </si>
  <si>
    <t>Poznámka k položce:_x000d_
označení: F1_x000d_
17W/4000K, IP65, II.tř. iz._x000d_
umývárny</t>
  </si>
  <si>
    <t>05708</t>
  </si>
  <si>
    <t>Svítidlo N1</t>
  </si>
  <si>
    <t>-1343856355</t>
  </si>
  <si>
    <t xml:space="preserve">Poznámka k položce:_x000d_
označení: N1_x000d_
Přisazené nouzové svítidlo LED 2W, NO 3 hodiny, autotest, koridor_x000d_
Únikové koridory_x000d_
</t>
  </si>
  <si>
    <t>05271</t>
  </si>
  <si>
    <t>Svítidlo N2</t>
  </si>
  <si>
    <t>1878236013</t>
  </si>
  <si>
    <t>Poznámka k položce:_x000d_
označení: N2_x000d_
Přisazené nouzové svítidlo LED 2W, NO 3 hodiny, autotest, area_x000d_
Únikové koridory</t>
  </si>
  <si>
    <t>05272</t>
  </si>
  <si>
    <t>Svítidlo N</t>
  </si>
  <si>
    <t>-1035512525</t>
  </si>
  <si>
    <t>Poznámka k položce:_x000d_
označení: N_x000d_
Přisazené nouzové svítidlo LED 2.5W, NO 3 hodiny, autotest, piktogram s vyznačením směru úniku_x000d_
Únikové koridory</t>
  </si>
  <si>
    <t>05273</t>
  </si>
  <si>
    <t>Svítidlo VO</t>
  </si>
  <si>
    <t>1264704121</t>
  </si>
  <si>
    <t>Poznámka k položce:_x000d_
označení: VO_x000d_
25WL,4000°K, symetric op_x000d_
venkovní osvětlení</t>
  </si>
  <si>
    <t>05274</t>
  </si>
  <si>
    <t>Stožár sadový, 6 metrů, bezpaticový, třístupňový</t>
  </si>
  <si>
    <t>-463459347</t>
  </si>
  <si>
    <t>Poznámka k položce:_x000d_
označení: VO_x000d_
typ: H6-B</t>
  </si>
  <si>
    <t>05275</t>
  </si>
  <si>
    <t>SV 6.16.4/1 (jeden nosič pojistek F5x20), Stožárová výzbroj (průchozí, TN-C)</t>
  </si>
  <si>
    <t>1098303240</t>
  </si>
  <si>
    <t>Poznámka k položce:_x000d_
označení: VO_x000d_
typ: SV6.16.4/1</t>
  </si>
  <si>
    <t>07514</t>
  </si>
  <si>
    <t>Venkovní nástěné světlo s pohybovým čidlem</t>
  </si>
  <si>
    <t>801666309</t>
  </si>
  <si>
    <t>02547</t>
  </si>
  <si>
    <t>Celková demontáž stávajících a montáž nových svítidel</t>
  </si>
  <si>
    <t>1485569940</t>
  </si>
  <si>
    <t>PSV</t>
  </si>
  <si>
    <t>Práce a dodávky PSV</t>
  </si>
  <si>
    <t>742</t>
  </si>
  <si>
    <t>Elektroinstalace - slaboproud</t>
  </si>
  <si>
    <t>R7421471</t>
  </si>
  <si>
    <t>Drátěný žlab kabelový 200x100 mm</t>
  </si>
  <si>
    <t>1873338733</t>
  </si>
  <si>
    <t>742110104</t>
  </si>
  <si>
    <t>Montáž kabelového žlabu pro slaboproud drátěného 200/100 mm</t>
  </si>
  <si>
    <t>2094053633</t>
  </si>
  <si>
    <t>R7421472</t>
  </si>
  <si>
    <t>Uchycení žlabů, včetně spojovacího materiálu</t>
  </si>
  <si>
    <t>1804457938</t>
  </si>
  <si>
    <t>VRN</t>
  </si>
  <si>
    <t>VRN6</t>
  </si>
  <si>
    <t>Územní vlivy</t>
  </si>
  <si>
    <t>063303000</t>
  </si>
  <si>
    <t>Práce ve výškách</t>
  </si>
  <si>
    <t>1024</t>
  </si>
  <si>
    <t>1946458695</t>
  </si>
  <si>
    <t>Poznámka k položce:_x000d_
Pronájem plošiny pro práci do výšky 10 metrů</t>
  </si>
  <si>
    <t>03 - R1A</t>
  </si>
  <si>
    <t xml:space="preserve">    01 - R17A</t>
  </si>
  <si>
    <t>2000001K</t>
  </si>
  <si>
    <t>Rozvaděč nástěnný 110 modulů IP66 RAL 7035</t>
  </si>
  <si>
    <t>2000002K</t>
  </si>
  <si>
    <t>Kombi proudový chránič 1F/B10/30mA 10kA</t>
  </si>
  <si>
    <t>2000003K</t>
  </si>
  <si>
    <t>Kombi proudový chránič 1F/B16/30mA 10kA</t>
  </si>
  <si>
    <t>2000004K</t>
  </si>
  <si>
    <t>Vyrážecí cívka 230V</t>
  </si>
  <si>
    <t>2000005K</t>
  </si>
  <si>
    <t>Jistič 3F/125A/B 15kA</t>
  </si>
  <si>
    <t>2000007K</t>
  </si>
  <si>
    <t>Jistič 1F/6A/B 10kA</t>
  </si>
  <si>
    <t>3000008K</t>
  </si>
  <si>
    <t>Jistič 3F/16A/B 10kA 3F+N</t>
  </si>
  <si>
    <t>-390848457</t>
  </si>
  <si>
    <t>3000009K</t>
  </si>
  <si>
    <t>Jistič 3F/32A/B 10kA 3F+N</t>
  </si>
  <si>
    <t>2126662578</t>
  </si>
  <si>
    <t>2000008K</t>
  </si>
  <si>
    <t>Svodič přepětí B+C 3pol</t>
  </si>
  <si>
    <t>2000009K</t>
  </si>
  <si>
    <t>Proudový chránič 3F/25A/30mA 10kA</t>
  </si>
  <si>
    <t>2000010K</t>
  </si>
  <si>
    <t>Pojistkový odpojovač 3F/22x58mm</t>
  </si>
  <si>
    <t>2000011K</t>
  </si>
  <si>
    <t>Pojistky válcové 100A 22x58mm gG</t>
  </si>
  <si>
    <t>2000012K</t>
  </si>
  <si>
    <t>Kompletní krabička s centrál stop na povrch 1Z</t>
  </si>
  <si>
    <t>3020000K</t>
  </si>
  <si>
    <t>Kabel 1-CXKH-R-J 5x10</t>
  </si>
  <si>
    <t>552013482</t>
  </si>
  <si>
    <t>3000001K</t>
  </si>
  <si>
    <t>Kabel 1-CXKH-R-J 5x2,5</t>
  </si>
  <si>
    <t>-1088602464</t>
  </si>
  <si>
    <t>2000015K</t>
  </si>
  <si>
    <t>Kabel 1-CXKH-R-J 3x2,5</t>
  </si>
  <si>
    <t>2000016K</t>
  </si>
  <si>
    <t>Kabel 1-CXKH-R-J 3x1,5</t>
  </si>
  <si>
    <t>2000017K</t>
  </si>
  <si>
    <t>Vodič CYA 16 zž</t>
  </si>
  <si>
    <t>5000018K</t>
  </si>
  <si>
    <t>Instalační krabice KP68 KA</t>
  </si>
  <si>
    <t>667278531</t>
  </si>
  <si>
    <t>R057421K</t>
  </si>
  <si>
    <t>Vodič CY 6 zž</t>
  </si>
  <si>
    <t>-1767250715</t>
  </si>
  <si>
    <t>2000018K</t>
  </si>
  <si>
    <t>Ekvipotencionální svorkovnice</t>
  </si>
  <si>
    <t>2000020K</t>
  </si>
  <si>
    <t>Vypínač č.1 IP65 nástěnný</t>
  </si>
  <si>
    <t>2000021K</t>
  </si>
  <si>
    <t>Zásuvky IP65 nástěnný 400V/16A/5pol</t>
  </si>
  <si>
    <t>2000022K</t>
  </si>
  <si>
    <t>Zásuvky IP65 nástěnný 400V/32A/5pol</t>
  </si>
  <si>
    <t>2000023K</t>
  </si>
  <si>
    <t>Zásuvka IP65 nástěnná 230V/16A (jednoduchá)</t>
  </si>
  <si>
    <t>2000037K</t>
  </si>
  <si>
    <t>Zásuvka IP65 nástěnná 230V/16A (dvojtá)</t>
  </si>
  <si>
    <t>-289682851</t>
  </si>
  <si>
    <t>2000024K</t>
  </si>
  <si>
    <t>Vypínač na zeď 3F/40A IP65 červeno/žlutý</t>
  </si>
  <si>
    <t>2000025K</t>
  </si>
  <si>
    <t>Drátěný žlab 150x50mm</t>
  </si>
  <si>
    <t>2000026K</t>
  </si>
  <si>
    <t>Příslušenství k drátěným žlabům (spojky, držáky, zemnící spojky,atd.)</t>
  </si>
  <si>
    <t>2000027K</t>
  </si>
  <si>
    <t>Elektroinstalační trubka 20mm šedá</t>
  </si>
  <si>
    <t>2000028K</t>
  </si>
  <si>
    <t xml:space="preserve">Příslušenství k trubkám  (spojky,držáky,kolena atd.)</t>
  </si>
  <si>
    <t>2000029K</t>
  </si>
  <si>
    <t>Vývodka plastová M32 IP66</t>
  </si>
  <si>
    <t>2000030K</t>
  </si>
  <si>
    <t>Vývodka plastová M25 IP66</t>
  </si>
  <si>
    <t>2000031K</t>
  </si>
  <si>
    <t>Vývodka plastová M20 IP66</t>
  </si>
  <si>
    <t>2000032K</t>
  </si>
  <si>
    <t>Vývodka plastová M16 IP66</t>
  </si>
  <si>
    <t>2000033K</t>
  </si>
  <si>
    <t>Matice na vývodku M32 plast</t>
  </si>
  <si>
    <t>2000034K</t>
  </si>
  <si>
    <t>Matice na vývodku M25 plast</t>
  </si>
  <si>
    <t>2000035K</t>
  </si>
  <si>
    <t>Matice na vývodku M20 plast</t>
  </si>
  <si>
    <t>2000036K</t>
  </si>
  <si>
    <t>Matice na vývodku M16 plast</t>
  </si>
  <si>
    <t>200037K</t>
  </si>
  <si>
    <t xml:space="preserve">Montážní a spotřební materiál  (stahovací pásky, popisy, hmožděnky, šrouby,atd.)</t>
  </si>
  <si>
    <t>2000038K</t>
  </si>
  <si>
    <t>Celková práce - elektro</t>
  </si>
  <si>
    <t>2000039K</t>
  </si>
  <si>
    <t>Dokumentace skutečného stavu R1A</t>
  </si>
  <si>
    <t>2000040K</t>
  </si>
  <si>
    <t>Revize elektro - rozvadeč R1A</t>
  </si>
  <si>
    <t>04 - R2A</t>
  </si>
  <si>
    <t xml:space="preserve">    01 - R2A</t>
  </si>
  <si>
    <t>Rozvaděč nástěnný 162 modulů IP66 RAL 7035</t>
  </si>
  <si>
    <t>3000002K</t>
  </si>
  <si>
    <t>3000003K</t>
  </si>
  <si>
    <t>3000004K</t>
  </si>
  <si>
    <t>3000005K</t>
  </si>
  <si>
    <t>3000007K</t>
  </si>
  <si>
    <t>R475147</t>
  </si>
  <si>
    <t>Jistič 3F/63A/B 10kA 3F+N</t>
  </si>
  <si>
    <t>405570161</t>
  </si>
  <si>
    <t>30004874K</t>
  </si>
  <si>
    <t>301843946</t>
  </si>
  <si>
    <t>3004571K</t>
  </si>
  <si>
    <t>-161672841</t>
  </si>
  <si>
    <t>Proudový chránič 3F/63A/30mA 10kA</t>
  </si>
  <si>
    <t>3000084K</t>
  </si>
  <si>
    <t>Proudový chránič 3F/40A/30mA 10kA</t>
  </si>
  <si>
    <t>1482165884</t>
  </si>
  <si>
    <t>3000010K</t>
  </si>
  <si>
    <t>3000011K</t>
  </si>
  <si>
    <t>3000012K</t>
  </si>
  <si>
    <t>kompletní krabička s centrál stop na povrch 1Z</t>
  </si>
  <si>
    <t>3000014K</t>
  </si>
  <si>
    <t>Kabel 1-CXKH-R-J 5x16</t>
  </si>
  <si>
    <t>3000015K</t>
  </si>
  <si>
    <t>R5847132</t>
  </si>
  <si>
    <t>1031397619</t>
  </si>
  <si>
    <t>R1458215</t>
  </si>
  <si>
    <t>-787342143</t>
  </si>
  <si>
    <t>3000016K</t>
  </si>
  <si>
    <t>3000017K</t>
  </si>
  <si>
    <t>502145R</t>
  </si>
  <si>
    <t>673953913</t>
  </si>
  <si>
    <t>3000018K</t>
  </si>
  <si>
    <t>-408145512</t>
  </si>
  <si>
    <t>3000019K</t>
  </si>
  <si>
    <t>Vypínač č.7 IP65 nástěnný</t>
  </si>
  <si>
    <t>3000020K</t>
  </si>
  <si>
    <t>Vypínač č.6 IP65 nástěnný</t>
  </si>
  <si>
    <t>3000021K</t>
  </si>
  <si>
    <t>3000022K</t>
  </si>
  <si>
    <t>3000023K</t>
  </si>
  <si>
    <t>R514755</t>
  </si>
  <si>
    <t>-1769947773</t>
  </si>
  <si>
    <t>3000024K</t>
  </si>
  <si>
    <t>3000025K</t>
  </si>
  <si>
    <t>3000026K</t>
  </si>
  <si>
    <t xml:space="preserve">Příslušenství k drátěným žlabům  (spojky, držáky, zemnící spojky,atd.)</t>
  </si>
  <si>
    <t>3000027K</t>
  </si>
  <si>
    <t>3000028K</t>
  </si>
  <si>
    <t>3000029K</t>
  </si>
  <si>
    <t>3000030K</t>
  </si>
  <si>
    <t>3000031K</t>
  </si>
  <si>
    <t>3000032K</t>
  </si>
  <si>
    <t>3000033K</t>
  </si>
  <si>
    <t>3000034K</t>
  </si>
  <si>
    <t>3000035K</t>
  </si>
  <si>
    <t>3000036K</t>
  </si>
  <si>
    <t>3000037K</t>
  </si>
  <si>
    <t>3000038K</t>
  </si>
  <si>
    <t>3000039K</t>
  </si>
  <si>
    <t>Dokumentace skutečného stavu R2A</t>
  </si>
  <si>
    <t>3000040K</t>
  </si>
  <si>
    <t>Revize elektro - rozvadeč R2A</t>
  </si>
  <si>
    <t>05 - R3A</t>
  </si>
  <si>
    <t>01 - R3A</t>
  </si>
  <si>
    <t>Rozvaděč nástěnný 156 modulů - nehořlavý EI30DP1S</t>
  </si>
  <si>
    <t>3000006K</t>
  </si>
  <si>
    <t>3005247K</t>
  </si>
  <si>
    <t>-1857850544</t>
  </si>
  <si>
    <t>1214585K</t>
  </si>
  <si>
    <t>Impulzní relé 2xNO</t>
  </si>
  <si>
    <t>3000013K</t>
  </si>
  <si>
    <t>Propojovací lišta 3F/16mm 1m</t>
  </si>
  <si>
    <t>3025441K</t>
  </si>
  <si>
    <t>-1939483439</t>
  </si>
  <si>
    <t>205414K</t>
  </si>
  <si>
    <t>-108327837</t>
  </si>
  <si>
    <t>651634228</t>
  </si>
  <si>
    <t>2105745K</t>
  </si>
  <si>
    <t>lks</t>
  </si>
  <si>
    <t>3000058K</t>
  </si>
  <si>
    <t>21408457</t>
  </si>
  <si>
    <t>2600005K</t>
  </si>
  <si>
    <t>Drátěný žlab 300x50mm</t>
  </si>
  <si>
    <t>Dokumentace skutečného stavu R3A</t>
  </si>
  <si>
    <t>Revize elektro - rozvadeč R3A</t>
  </si>
  <si>
    <t>06 - R4A</t>
  </si>
  <si>
    <t xml:space="preserve">    01 - R4A</t>
  </si>
  <si>
    <t>4000001K</t>
  </si>
  <si>
    <t>4000002K</t>
  </si>
  <si>
    <t>4000003K</t>
  </si>
  <si>
    <t>4000004K</t>
  </si>
  <si>
    <t>ks625</t>
  </si>
  <si>
    <t>4000005K</t>
  </si>
  <si>
    <t>4000006K</t>
  </si>
  <si>
    <t>4000007K</t>
  </si>
  <si>
    <t>4000008K</t>
  </si>
  <si>
    <t>4000009K</t>
  </si>
  <si>
    <t>4000010K</t>
  </si>
  <si>
    <t>4000011K</t>
  </si>
  <si>
    <t>4000012K</t>
  </si>
  <si>
    <t>4000014K</t>
  </si>
  <si>
    <t>4000015K</t>
  </si>
  <si>
    <t>4000016K</t>
  </si>
  <si>
    <t>4000017K</t>
  </si>
  <si>
    <t>4000041K</t>
  </si>
  <si>
    <t>1131003512</t>
  </si>
  <si>
    <t>4000018K</t>
  </si>
  <si>
    <t>852033444</t>
  </si>
  <si>
    <t>4000019K</t>
  </si>
  <si>
    <t>4000020K</t>
  </si>
  <si>
    <t>Vypínač č.5 IP65 nástěnný</t>
  </si>
  <si>
    <t>4000021K</t>
  </si>
  <si>
    <t>4000022K</t>
  </si>
  <si>
    <t>4000023K</t>
  </si>
  <si>
    <t>4000024K</t>
  </si>
  <si>
    <t>Datová zásuvka s 1xRJ45 nástěnná</t>
  </si>
  <si>
    <t>4000025K</t>
  </si>
  <si>
    <t>4000026K</t>
  </si>
  <si>
    <t>4000027K</t>
  </si>
  <si>
    <t>4000028K</t>
  </si>
  <si>
    <t>4000029K</t>
  </si>
  <si>
    <t>4000030K</t>
  </si>
  <si>
    <t>4000031K</t>
  </si>
  <si>
    <t>4000032K</t>
  </si>
  <si>
    <t>4000033K</t>
  </si>
  <si>
    <t>4000034K</t>
  </si>
  <si>
    <t>4000035K</t>
  </si>
  <si>
    <t>4000036K</t>
  </si>
  <si>
    <t>4000037K</t>
  </si>
  <si>
    <t>4000038K</t>
  </si>
  <si>
    <t>4000039K</t>
  </si>
  <si>
    <t>Dokumentace skutečného stavu R4A</t>
  </si>
  <si>
    <t>4000040K</t>
  </si>
  <si>
    <t>Revize elektro - rozvadeč RA4</t>
  </si>
  <si>
    <t>07 - R5A</t>
  </si>
  <si>
    <t xml:space="preserve">    01 - R5A</t>
  </si>
  <si>
    <t>5000001K</t>
  </si>
  <si>
    <t>Rozvaděč nástěnný 72 modulů</t>
  </si>
  <si>
    <t>5000002K</t>
  </si>
  <si>
    <t>5000003K</t>
  </si>
  <si>
    <t>5000004K</t>
  </si>
  <si>
    <t>5000005K</t>
  </si>
  <si>
    <t>5000006K</t>
  </si>
  <si>
    <t>5000007K</t>
  </si>
  <si>
    <t>5000008K</t>
  </si>
  <si>
    <t>5000009K</t>
  </si>
  <si>
    <t>udový chránič 3F/40A/30mA 10kA</t>
  </si>
  <si>
    <t>5000010K</t>
  </si>
  <si>
    <t>5000011K</t>
  </si>
  <si>
    <t>5000012K</t>
  </si>
  <si>
    <t>5000014K</t>
  </si>
  <si>
    <t>5000015K</t>
  </si>
  <si>
    <t>5000016K</t>
  </si>
  <si>
    <t>5000017K</t>
  </si>
  <si>
    <t>4000058K</t>
  </si>
  <si>
    <t>47230916</t>
  </si>
  <si>
    <t>2137612851</t>
  </si>
  <si>
    <t>5000019K</t>
  </si>
  <si>
    <t xml:space="preserve">Vypínač č.1 IP65 nástěnný_x000d_
</t>
  </si>
  <si>
    <t>5000020K</t>
  </si>
  <si>
    <t>5000021K</t>
  </si>
  <si>
    <t>5000022K</t>
  </si>
  <si>
    <t>5000023K</t>
  </si>
  <si>
    <t>5000024K</t>
  </si>
  <si>
    <t>5000025K</t>
  </si>
  <si>
    <t>5000026K</t>
  </si>
  <si>
    <t>5000027K</t>
  </si>
  <si>
    <t>5000028K</t>
  </si>
  <si>
    <t>5000029K</t>
  </si>
  <si>
    <t>5000030K</t>
  </si>
  <si>
    <t>5000031K</t>
  </si>
  <si>
    <t>5000032K</t>
  </si>
  <si>
    <t>5000033K</t>
  </si>
  <si>
    <t>5000034K</t>
  </si>
  <si>
    <t>5000035K</t>
  </si>
  <si>
    <t>5000036K</t>
  </si>
  <si>
    <t>5000037K</t>
  </si>
  <si>
    <t xml:space="preserve">Montážní a spotřební materiál   (stahovací pásky, popisy, hmožděnky, šrouby,atd.)</t>
  </si>
  <si>
    <t>5000038K</t>
  </si>
  <si>
    <t>5000039K</t>
  </si>
  <si>
    <t>Dokumentace skutečného stavu R5A</t>
  </si>
  <si>
    <t>5000040K</t>
  </si>
  <si>
    <t>Revize elektro - rozvadeč R5A</t>
  </si>
  <si>
    <t>08 - R6A</t>
  </si>
  <si>
    <t xml:space="preserve">    01 - R6A</t>
  </si>
  <si>
    <t>4000057K</t>
  </si>
  <si>
    <t>-601108589</t>
  </si>
  <si>
    <t>4000514K</t>
  </si>
  <si>
    <t>868969463</t>
  </si>
  <si>
    <t>2574845K</t>
  </si>
  <si>
    <t>1886469873</t>
  </si>
  <si>
    <t>1646751532</t>
  </si>
  <si>
    <t>4000584K</t>
  </si>
  <si>
    <t>-1219105587</t>
  </si>
  <si>
    <t>5214075K</t>
  </si>
  <si>
    <t>926405337</t>
  </si>
  <si>
    <t>5144751K</t>
  </si>
  <si>
    <t>Zásuvka nástěnná s přepěťovou ochranou 230V IP44</t>
  </si>
  <si>
    <t>-1547937991</t>
  </si>
  <si>
    <t>Dokumentace skutečného stavu R6A</t>
  </si>
  <si>
    <t>Revize elektro - rozvadeč R6A</t>
  </si>
  <si>
    <t>09 - R7A</t>
  </si>
  <si>
    <t xml:space="preserve">    01 - R7A</t>
  </si>
  <si>
    <t>4000054K</t>
  </si>
  <si>
    <t>341390137</t>
  </si>
  <si>
    <t>-666666619</t>
  </si>
  <si>
    <t>2245582K</t>
  </si>
  <si>
    <t>400054K</t>
  </si>
  <si>
    <t>-1899968186</t>
  </si>
  <si>
    <t xml:space="preserve">Příslušenství k drátěným žlabům   (spojky, držáky, zemnící spojky,atd.)</t>
  </si>
  <si>
    <t>Dokumentace skutečného stavu R7A</t>
  </si>
  <si>
    <t>Revize elektro - rozvadeč R7A</t>
  </si>
  <si>
    <t>10 - R8A</t>
  </si>
  <si>
    <t xml:space="preserve">    01 - R8A</t>
  </si>
  <si>
    <t>4000065K</t>
  </si>
  <si>
    <t>-1364107062</t>
  </si>
  <si>
    <t>-333689138</t>
  </si>
  <si>
    <t>400005K</t>
  </si>
  <si>
    <t>-292972994</t>
  </si>
  <si>
    <t>2545871K</t>
  </si>
  <si>
    <t>Dokumentace skutečného stavu R8A</t>
  </si>
  <si>
    <t>Revize elektro - rozvadeč R8A</t>
  </si>
  <si>
    <t>11 - R9A</t>
  </si>
  <si>
    <t xml:space="preserve">    01 - R9A</t>
  </si>
  <si>
    <t>-1793386921</t>
  </si>
  <si>
    <t>300057K</t>
  </si>
  <si>
    <t>630570871</t>
  </si>
  <si>
    <t>054715K</t>
  </si>
  <si>
    <t>-367258767</t>
  </si>
  <si>
    <t>-1567017072</t>
  </si>
  <si>
    <t>3000054K</t>
  </si>
  <si>
    <t>-1972873620</t>
  </si>
  <si>
    <t>055547K</t>
  </si>
  <si>
    <t>278281490</t>
  </si>
  <si>
    <t>330000K</t>
  </si>
  <si>
    <t>-1589957728</t>
  </si>
  <si>
    <t>2500005K</t>
  </si>
  <si>
    <t>6000039K</t>
  </si>
  <si>
    <t>Dokumentace skutečného stavu R9A</t>
  </si>
  <si>
    <t>6000040K</t>
  </si>
  <si>
    <t>Revize elektro - rozvadeč R9A</t>
  </si>
  <si>
    <t>12 - R10A</t>
  </si>
  <si>
    <t xml:space="preserve">    01 - R10A</t>
  </si>
  <si>
    <t>Rozvaděč zapuštěnný 75 modulů nehořlavý</t>
  </si>
  <si>
    <t>Jistič 3F/80A/B 15kA</t>
  </si>
  <si>
    <t>Jistič 3F/63A/B 10kA</t>
  </si>
  <si>
    <t>Pojistky válcové 80A 22x58mm gG</t>
  </si>
  <si>
    <t>1114587K</t>
  </si>
  <si>
    <t>Rozbočovací můstek na din 3F</t>
  </si>
  <si>
    <t>Kabel CYKY-J 5x16</t>
  </si>
  <si>
    <t>Vypínač č.1 kompletní s přístrojem</t>
  </si>
  <si>
    <t>Zásuvka 3F/16A/400V 5pol IP65</t>
  </si>
  <si>
    <t>Zásuvka 230V/16A dvojtá - kompletní</t>
  </si>
  <si>
    <t>Zásuvka 230V/16A jednoduchá - kompletní</t>
  </si>
  <si>
    <t>Datová zásuvka 1xRJ45 - kompletní</t>
  </si>
  <si>
    <t>Montážní a spotřební materiál (stahovací pásky, popisy, hmožděnky, šrouby,atd.)</t>
  </si>
  <si>
    <t>Dokumentace skutečného stavu R10A</t>
  </si>
  <si>
    <t>Revize elektro - rozvadeč R10A</t>
  </si>
  <si>
    <t>13 - R11A</t>
  </si>
  <si>
    <t xml:space="preserve">    01 - R11A</t>
  </si>
  <si>
    <t>Rozvaděč zapuštěnný 90 modulů nehořlavý</t>
  </si>
  <si>
    <t>1110514K</t>
  </si>
  <si>
    <t>5000287K</t>
  </si>
  <si>
    <t>582212522</t>
  </si>
  <si>
    <t>1714852K</t>
  </si>
  <si>
    <t>Vypínač č.6 kompletní s přístrojem</t>
  </si>
  <si>
    <t>1814758K</t>
  </si>
  <si>
    <t>Vypínač č.7 kompletní s přístrojem</t>
  </si>
  <si>
    <t>Zásuvka 3F/32A/400V 5pol IP65</t>
  </si>
  <si>
    <t>5000475K</t>
  </si>
  <si>
    <t>Zásuvka 230V/16A jednoduchá s přepětí kompletní</t>
  </si>
  <si>
    <t>711408378</t>
  </si>
  <si>
    <t>Dokumentace skutečného stavu R11A</t>
  </si>
  <si>
    <t>Revize elektro - rozvadeč R11A</t>
  </si>
  <si>
    <t>14 - R12A</t>
  </si>
  <si>
    <t xml:space="preserve">    01 - R12A</t>
  </si>
  <si>
    <t>Dokumentace skutečného stavu R12A</t>
  </si>
  <si>
    <t>Revize elektro - rozvadeč R12A</t>
  </si>
  <si>
    <t>15 - R13A</t>
  </si>
  <si>
    <t xml:space="preserve">    01 - R13A</t>
  </si>
  <si>
    <t xml:space="preserve">Rozvaděč nástěnný 110 modulů  RAL 7035</t>
  </si>
  <si>
    <t>855721098</t>
  </si>
  <si>
    <t>5000054K</t>
  </si>
  <si>
    <t>255753935</t>
  </si>
  <si>
    <t>7000054K</t>
  </si>
  <si>
    <t>-583216331</t>
  </si>
  <si>
    <t>-290344633</t>
  </si>
  <si>
    <t>500054K</t>
  </si>
  <si>
    <t>Zásuvka IP66 nástěnná 230V/16 (jednoduchá)</t>
  </si>
  <si>
    <t>518803734</t>
  </si>
  <si>
    <t>5000047K</t>
  </si>
  <si>
    <t>Zásuvka IP65 nástěnná 230V/16 (dvojtá)</t>
  </si>
  <si>
    <t>-1708834283</t>
  </si>
  <si>
    <t>31441760</t>
  </si>
  <si>
    <t>Dokumentace skutečného stavu R13A</t>
  </si>
  <si>
    <t>Revize elektro - rozvadeč R13A</t>
  </si>
  <si>
    <t>16 - R14A</t>
  </si>
  <si>
    <t xml:space="preserve">    01 - R14A</t>
  </si>
  <si>
    <t>Rozvaděč nástěnný 36 modulů IP65</t>
  </si>
  <si>
    <t>Kabel CYKY-J 5x4</t>
  </si>
  <si>
    <t>-1891935129</t>
  </si>
  <si>
    <t>-966557654</t>
  </si>
  <si>
    <t>Dokumentace skutečného stavu R14A</t>
  </si>
  <si>
    <t>Revize elektro - rozvadeč R14A</t>
  </si>
  <si>
    <t>17 - R15A</t>
  </si>
  <si>
    <t xml:space="preserve">    01 - R15A</t>
  </si>
  <si>
    <t xml:space="preserve">Rozvaděč nástěnný 54 modulů IP65_x000d_
</t>
  </si>
  <si>
    <t>Jistič 3F/80A/B 10kA</t>
  </si>
  <si>
    <t>Jistič 3F/25A/B 10kA</t>
  </si>
  <si>
    <t>6000014K</t>
  </si>
  <si>
    <t>241003152</t>
  </si>
  <si>
    <t>6000015K</t>
  </si>
  <si>
    <t>-723425801</t>
  </si>
  <si>
    <t>1758741K</t>
  </si>
  <si>
    <t>450379434</t>
  </si>
  <si>
    <t>Drátěný žlab 100x50mm</t>
  </si>
  <si>
    <t>Dokumentace skutečného stavu R15A</t>
  </si>
  <si>
    <t>Revize elektro - rozvadeč R15A</t>
  </si>
  <si>
    <t>18 - R16A</t>
  </si>
  <si>
    <t xml:space="preserve">    01 - R16A</t>
  </si>
  <si>
    <t>11111152K</t>
  </si>
  <si>
    <t>1720005K</t>
  </si>
  <si>
    <t>-2013026894</t>
  </si>
  <si>
    <t>Dokumentace skutečného stavu R16A</t>
  </si>
  <si>
    <t>Revize elektro - rozvadeč R16A</t>
  </si>
  <si>
    <t>19 - R17A</t>
  </si>
  <si>
    <t>Jistič 3F/16A/B 10kA</t>
  </si>
  <si>
    <t>1122587K</t>
  </si>
  <si>
    <t>Dokumentace skutečného stavu R17A</t>
  </si>
  <si>
    <t>Revize elektro - rozvadeč R17A</t>
  </si>
  <si>
    <t>20 - Rozvaděče venek</t>
  </si>
  <si>
    <t xml:space="preserve">    01 - Rozvaděče venek</t>
  </si>
  <si>
    <t>Rozvaděč nástěnný 24 modulů IP65</t>
  </si>
  <si>
    <t>5000478K</t>
  </si>
  <si>
    <t>Hlavní instalační vypínač 125A</t>
  </si>
  <si>
    <t>850386990</t>
  </si>
  <si>
    <t>Svorkovnice rozbočovací 3F</t>
  </si>
  <si>
    <t>Dokumentace skutečného stavu</t>
  </si>
  <si>
    <t>Revize elektro - rozvadeč venek</t>
  </si>
  <si>
    <t>21 - Stavební práce</t>
  </si>
  <si>
    <t>HSV - Práce a dodávky HSV</t>
  </si>
  <si>
    <t xml:space="preserve">    1 - Zemní práce</t>
  </si>
  <si>
    <t xml:space="preserve">    6 - Úpravy povrchů, podlahy a osazování výplní</t>
  </si>
  <si>
    <t xml:space="preserve">      8 - Elektrovedení</t>
  </si>
  <si>
    <t xml:space="preserve">        997 - Přesun sutě</t>
  </si>
  <si>
    <t xml:space="preserve">      9 - Skládkovné</t>
  </si>
  <si>
    <t>Práce a dodávky HSV</t>
  </si>
  <si>
    <t>Zemní práce</t>
  </si>
  <si>
    <t>122702119</t>
  </si>
  <si>
    <t>Příplatek za lepivost k odkopávkám a prokopávkám výsypek rozpojitelných bez předchozího rozrušení</t>
  </si>
  <si>
    <t>m3</t>
  </si>
  <si>
    <t>-184120432</t>
  </si>
  <si>
    <t>132454204</t>
  </si>
  <si>
    <t>Hloubení zapažených rýh v hornině třídy těžitelnosti II, skupiny 5 objem do 500 m3</t>
  </si>
  <si>
    <t>-1449712251</t>
  </si>
  <si>
    <t>162751137</t>
  </si>
  <si>
    <t>Vodorovné přemístění do 10000 m výkopku/sypaniny z horniny třídy těžitelnosti II, skupiny 4 a 5</t>
  </si>
  <si>
    <t>-1869213190</t>
  </si>
  <si>
    <t>174151101</t>
  </si>
  <si>
    <t>Zásyp jam, šachet rýh nebo kolem objektů sypaninou se zhutněním</t>
  </si>
  <si>
    <t>-419308370</t>
  </si>
  <si>
    <t>R05964</t>
  </si>
  <si>
    <t>Pískové lože</t>
  </si>
  <si>
    <t>512</t>
  </si>
  <si>
    <t>-542908998</t>
  </si>
  <si>
    <t>Úpravy povrchů, podlahy a osazování výplní</t>
  </si>
  <si>
    <t>468111312</t>
  </si>
  <si>
    <t>Frézování drážek ve stěnách z betonu 5x5 cm</t>
  </si>
  <si>
    <t>1719976552</t>
  </si>
  <si>
    <t>612315122</t>
  </si>
  <si>
    <t xml:space="preserve">Vápenná štuková omítka rýh ve stěnách </t>
  </si>
  <si>
    <t>m2</t>
  </si>
  <si>
    <t>501438012</t>
  </si>
  <si>
    <t>R65147</t>
  </si>
  <si>
    <t xml:space="preserve">Stavební úpravy pro montáž rozvaděčů - vytvoření niky </t>
  </si>
  <si>
    <t>-1015339885</t>
  </si>
  <si>
    <t>Elektrovedení</t>
  </si>
  <si>
    <t>210220001</t>
  </si>
  <si>
    <t>Montáž uzemňovacího vedení vodičů FeZn pomocí svorek na povrchu páskou do 120 mm2</t>
  </si>
  <si>
    <t>110015900</t>
  </si>
  <si>
    <t>056321</t>
  </si>
  <si>
    <t>Pás zemnicí FeZn 30×4 mm</t>
  </si>
  <si>
    <t>825241287</t>
  </si>
  <si>
    <t>220182002</t>
  </si>
  <si>
    <t>Chránička kabelů</t>
  </si>
  <si>
    <t>1491293404</t>
  </si>
  <si>
    <t>899722112</t>
  </si>
  <si>
    <t>Krytí potrubí z plastů výstražnou fólií z PVC 25 cm</t>
  </si>
  <si>
    <t>-1644196073</t>
  </si>
  <si>
    <t>997</t>
  </si>
  <si>
    <t>Přesun sutě</t>
  </si>
  <si>
    <t>997002511</t>
  </si>
  <si>
    <t>Vodorovné přemístění suti a vybouraných hmot bez naložení ale se složením a urovnáním do 1 km</t>
  </si>
  <si>
    <t>t</t>
  </si>
  <si>
    <t>-1832370218</t>
  </si>
  <si>
    <t>997002519</t>
  </si>
  <si>
    <t>Příplatek ZKD 1 km přemístění suti a vybouraných hmot</t>
  </si>
  <si>
    <t>-550695017</t>
  </si>
  <si>
    <t>997002611</t>
  </si>
  <si>
    <t>Nakládání suti a vybouraných hmot</t>
  </si>
  <si>
    <t>-445569614</t>
  </si>
  <si>
    <t>Skládkovné</t>
  </si>
  <si>
    <t>171201223</t>
  </si>
  <si>
    <t>Poplatek za uložení na skládce elektro materiálu, včetně odvozu na skládku</t>
  </si>
  <si>
    <t>-551938784</t>
  </si>
  <si>
    <t>171201231</t>
  </si>
  <si>
    <t>Poplatek za uložení zeminy a kamení na recyklační skládce (skládkovné) kód odpadu 17 05 04</t>
  </si>
  <si>
    <t>-1717423431</t>
  </si>
  <si>
    <t>997013601</t>
  </si>
  <si>
    <t>Poplatek za uložení na skládce (skládkovné) stavebního odpadu betonového kód odpadu 17 01 01</t>
  </si>
  <si>
    <t>-616335192</t>
  </si>
  <si>
    <t>22 - Vedlejší rozpočtové náklady</t>
  </si>
  <si>
    <t>00057414</t>
  </si>
  <si>
    <t>Doprava</t>
  </si>
  <si>
    <t>-214190923</t>
  </si>
  <si>
    <t>011324000</t>
  </si>
  <si>
    <t>Archeologický průzkum</t>
  </si>
  <si>
    <t>-645739342</t>
  </si>
  <si>
    <t>020001000</t>
  </si>
  <si>
    <t>Příprava staveniště</t>
  </si>
  <si>
    <t>229010340</t>
  </si>
  <si>
    <t>030001000</t>
  </si>
  <si>
    <t>Zařízení staveniště</t>
  </si>
  <si>
    <t>1499524486</t>
  </si>
  <si>
    <t>045002000</t>
  </si>
  <si>
    <t>Kompletační a koordinační činnost</t>
  </si>
  <si>
    <t>1254719516</t>
  </si>
  <si>
    <t>049303000</t>
  </si>
  <si>
    <t>Náklady vzniklé v souvislosti s předáním stavby</t>
  </si>
  <si>
    <t>-1402961306</t>
  </si>
  <si>
    <t>049551475</t>
  </si>
  <si>
    <t>Výrobní dokumentace</t>
  </si>
  <si>
    <t>-1508419051</t>
  </si>
  <si>
    <t>R8597415</t>
  </si>
  <si>
    <t>Zpevnění vnitrostaveništních komunikací</t>
  </si>
  <si>
    <t>...</t>
  </si>
  <si>
    <t>903560459</t>
  </si>
  <si>
    <t>012002000</t>
  </si>
  <si>
    <t>Geodetické práce</t>
  </si>
  <si>
    <t>1484660669</t>
  </si>
  <si>
    <t>Poznámka k položce:_x000d_
vytyčovaní tras vedení sítí, kabelů a vodovodu</t>
  </si>
  <si>
    <t>R021455</t>
  </si>
  <si>
    <t>Zábor veřejného prostranství</t>
  </si>
  <si>
    <t>2079610552</t>
  </si>
  <si>
    <t>R145674</t>
  </si>
  <si>
    <t>Napojení pohonů světlíků</t>
  </si>
  <si>
    <t>-1572138067</t>
  </si>
  <si>
    <t>R12748552</t>
  </si>
  <si>
    <t>Napojení na zabezpečovací systém</t>
  </si>
  <si>
    <t>1547547550</t>
  </si>
  <si>
    <t>R967452</t>
  </si>
  <si>
    <t>Měření</t>
  </si>
  <si>
    <t>-213618743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</si>
</sst>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4" fontId="9" fillId="0" borderId="0" xfId="0" applyNumberFormat="1" applyFont="1" applyAlignment="1" applyProtection="1"/>
    <xf numFmtId="0" fontId="9" fillId="0" borderId="3" xfId="0" applyFont="1" applyBorder="1" applyAlignment="1"/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5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styles" Target="styles.xml" /><Relationship Id="rId25" Type="http://schemas.openxmlformats.org/officeDocument/2006/relationships/theme" Target="theme/theme1.xml" /><Relationship Id="rId26" Type="http://schemas.openxmlformats.org/officeDocument/2006/relationships/calcChain" Target="calcChain.xml" /><Relationship Id="rId2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30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30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34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35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36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37</v>
      </c>
      <c r="E29" s="45"/>
      <c r="F29" s="30" t="s">
        <v>38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39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40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41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42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43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44</v>
      </c>
      <c r="U35" s="52"/>
      <c r="V35" s="52"/>
      <c r="W35" s="52"/>
      <c r="X35" s="54" t="s">
        <v>45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47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48</v>
      </c>
      <c r="AI60" s="40"/>
      <c r="AJ60" s="40"/>
      <c r="AK60" s="40"/>
      <c r="AL60" s="40"/>
      <c r="AM60" s="62" t="s">
        <v>49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50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51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48</v>
      </c>
      <c r="AI75" s="40"/>
      <c r="AJ75" s="40"/>
      <c r="AK75" s="40"/>
      <c r="AL75" s="40"/>
      <c r="AM75" s="62" t="s">
        <v>49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52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13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Odborné učiliště Příbram - kompletní rekonstrukce el. rozvodů - dílny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12. 5. 2021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29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53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27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31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54</v>
      </c>
      <c r="D92" s="92"/>
      <c r="E92" s="92"/>
      <c r="F92" s="92"/>
      <c r="G92" s="92"/>
      <c r="H92" s="93"/>
      <c r="I92" s="94" t="s">
        <v>55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56</v>
      </c>
      <c r="AH92" s="92"/>
      <c r="AI92" s="92"/>
      <c r="AJ92" s="92"/>
      <c r="AK92" s="92"/>
      <c r="AL92" s="92"/>
      <c r="AM92" s="92"/>
      <c r="AN92" s="94" t="s">
        <v>57</v>
      </c>
      <c r="AO92" s="92"/>
      <c r="AP92" s="96"/>
      <c r="AQ92" s="97" t="s">
        <v>58</v>
      </c>
      <c r="AR92" s="42"/>
      <c r="AS92" s="98" t="s">
        <v>59</v>
      </c>
      <c r="AT92" s="99" t="s">
        <v>60</v>
      </c>
      <c r="AU92" s="99" t="s">
        <v>61</v>
      </c>
      <c r="AV92" s="99" t="s">
        <v>62</v>
      </c>
      <c r="AW92" s="99" t="s">
        <v>63</v>
      </c>
      <c r="AX92" s="99" t="s">
        <v>64</v>
      </c>
      <c r="AY92" s="99" t="s">
        <v>65</v>
      </c>
      <c r="AZ92" s="99" t="s">
        <v>66</v>
      </c>
      <c r="BA92" s="99" t="s">
        <v>67</v>
      </c>
      <c r="BB92" s="99" t="s">
        <v>68</v>
      </c>
      <c r="BC92" s="99" t="s">
        <v>69</v>
      </c>
      <c r="BD92" s="100" t="s">
        <v>70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71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ROUND(SUM(AG95:AG116),2)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ROUND(SUM(AS95:AS116),2)</f>
        <v>0</v>
      </c>
      <c r="AT94" s="112">
        <f>ROUND(SUM(AV94:AW94),2)</f>
        <v>0</v>
      </c>
      <c r="AU94" s="113">
        <f>ROUND(SUM(AU95:AU116),5)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ROUND(SUM(AZ95:AZ116),2)</f>
        <v>0</v>
      </c>
      <c r="BA94" s="112">
        <f>ROUND(SUM(BA95:BA116),2)</f>
        <v>0</v>
      </c>
      <c r="BB94" s="112">
        <f>ROUND(SUM(BB95:BB116),2)</f>
        <v>0</v>
      </c>
      <c r="BC94" s="112">
        <f>ROUND(SUM(BC95:BC116),2)</f>
        <v>0</v>
      </c>
      <c r="BD94" s="114">
        <f>ROUND(SUM(BD95:BD116),2)</f>
        <v>0</v>
      </c>
      <c r="BE94" s="6"/>
      <c r="BS94" s="115" t="s">
        <v>72</v>
      </c>
      <c r="BT94" s="115" t="s">
        <v>73</v>
      </c>
      <c r="BU94" s="116" t="s">
        <v>74</v>
      </c>
      <c r="BV94" s="115" t="s">
        <v>75</v>
      </c>
      <c r="BW94" s="115" t="s">
        <v>5</v>
      </c>
      <c r="BX94" s="115" t="s">
        <v>76</v>
      </c>
      <c r="CL94" s="115" t="s">
        <v>1</v>
      </c>
    </row>
    <row r="95" s="7" customFormat="1" ht="16.5" customHeight="1">
      <c r="A95" s="117" t="s">
        <v>77</v>
      </c>
      <c r="B95" s="118"/>
      <c r="C95" s="119"/>
      <c r="D95" s="120" t="s">
        <v>78</v>
      </c>
      <c r="E95" s="120"/>
      <c r="F95" s="120"/>
      <c r="G95" s="120"/>
      <c r="H95" s="120"/>
      <c r="I95" s="121"/>
      <c r="J95" s="120" t="s">
        <v>79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'01 - Elektrorozvodna'!J30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80</v>
      </c>
      <c r="AR95" s="124"/>
      <c r="AS95" s="125">
        <v>0</v>
      </c>
      <c r="AT95" s="126">
        <f>ROUND(SUM(AV95:AW95),2)</f>
        <v>0</v>
      </c>
      <c r="AU95" s="127">
        <f>'01 - Elektrorozvodna'!P134</f>
        <v>0</v>
      </c>
      <c r="AV95" s="126">
        <f>'01 - Elektrorozvodna'!J33</f>
        <v>0</v>
      </c>
      <c r="AW95" s="126">
        <f>'01 - Elektrorozvodna'!J34</f>
        <v>0</v>
      </c>
      <c r="AX95" s="126">
        <f>'01 - Elektrorozvodna'!J35</f>
        <v>0</v>
      </c>
      <c r="AY95" s="126">
        <f>'01 - Elektrorozvodna'!J36</f>
        <v>0</v>
      </c>
      <c r="AZ95" s="126">
        <f>'01 - Elektrorozvodna'!F33</f>
        <v>0</v>
      </c>
      <c r="BA95" s="126">
        <f>'01 - Elektrorozvodna'!F34</f>
        <v>0</v>
      </c>
      <c r="BB95" s="126">
        <f>'01 - Elektrorozvodna'!F35</f>
        <v>0</v>
      </c>
      <c r="BC95" s="126">
        <f>'01 - Elektrorozvodna'!F36</f>
        <v>0</v>
      </c>
      <c r="BD95" s="128">
        <f>'01 - Elektrorozvodna'!F37</f>
        <v>0</v>
      </c>
      <c r="BE95" s="7"/>
      <c r="BT95" s="129" t="s">
        <v>81</v>
      </c>
      <c r="BV95" s="129" t="s">
        <v>75</v>
      </c>
      <c r="BW95" s="129" t="s">
        <v>82</v>
      </c>
      <c r="BX95" s="129" t="s">
        <v>5</v>
      </c>
      <c r="CL95" s="129" t="s">
        <v>1</v>
      </c>
      <c r="CM95" s="129" t="s">
        <v>83</v>
      </c>
    </row>
    <row r="96" s="7" customFormat="1" ht="16.5" customHeight="1">
      <c r="A96" s="117" t="s">
        <v>77</v>
      </c>
      <c r="B96" s="118"/>
      <c r="C96" s="119"/>
      <c r="D96" s="120" t="s">
        <v>84</v>
      </c>
      <c r="E96" s="120"/>
      <c r="F96" s="120"/>
      <c r="G96" s="120"/>
      <c r="H96" s="120"/>
      <c r="I96" s="121"/>
      <c r="J96" s="120" t="s">
        <v>85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'02 - Svítidla'!J30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80</v>
      </c>
      <c r="AR96" s="124"/>
      <c r="AS96" s="125">
        <v>0</v>
      </c>
      <c r="AT96" s="126">
        <f>ROUND(SUM(AV96:AW96),2)</f>
        <v>0</v>
      </c>
      <c r="AU96" s="127">
        <f>'02 - Svítidla'!P122</f>
        <v>0</v>
      </c>
      <c r="AV96" s="126">
        <f>'02 - Svítidla'!J33</f>
        <v>0</v>
      </c>
      <c r="AW96" s="126">
        <f>'02 - Svítidla'!J34</f>
        <v>0</v>
      </c>
      <c r="AX96" s="126">
        <f>'02 - Svítidla'!J35</f>
        <v>0</v>
      </c>
      <c r="AY96" s="126">
        <f>'02 - Svítidla'!J36</f>
        <v>0</v>
      </c>
      <c r="AZ96" s="126">
        <f>'02 - Svítidla'!F33</f>
        <v>0</v>
      </c>
      <c r="BA96" s="126">
        <f>'02 - Svítidla'!F34</f>
        <v>0</v>
      </c>
      <c r="BB96" s="126">
        <f>'02 - Svítidla'!F35</f>
        <v>0</v>
      </c>
      <c r="BC96" s="126">
        <f>'02 - Svítidla'!F36</f>
        <v>0</v>
      </c>
      <c r="BD96" s="128">
        <f>'02 - Svítidla'!F37</f>
        <v>0</v>
      </c>
      <c r="BE96" s="7"/>
      <c r="BT96" s="129" t="s">
        <v>81</v>
      </c>
      <c r="BV96" s="129" t="s">
        <v>75</v>
      </c>
      <c r="BW96" s="129" t="s">
        <v>86</v>
      </c>
      <c r="BX96" s="129" t="s">
        <v>5</v>
      </c>
      <c r="CL96" s="129" t="s">
        <v>1</v>
      </c>
      <c r="CM96" s="129" t="s">
        <v>83</v>
      </c>
    </row>
    <row r="97" s="7" customFormat="1" ht="16.5" customHeight="1">
      <c r="A97" s="117" t="s">
        <v>77</v>
      </c>
      <c r="B97" s="118"/>
      <c r="C97" s="119"/>
      <c r="D97" s="120" t="s">
        <v>87</v>
      </c>
      <c r="E97" s="120"/>
      <c r="F97" s="120"/>
      <c r="G97" s="120"/>
      <c r="H97" s="120"/>
      <c r="I97" s="121"/>
      <c r="J97" s="120" t="s">
        <v>88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2">
        <f>'03 - R1A'!J30</f>
        <v>0</v>
      </c>
      <c r="AH97" s="121"/>
      <c r="AI97" s="121"/>
      <c r="AJ97" s="121"/>
      <c r="AK97" s="121"/>
      <c r="AL97" s="121"/>
      <c r="AM97" s="121"/>
      <c r="AN97" s="122">
        <f>SUM(AG97,AT97)</f>
        <v>0</v>
      </c>
      <c r="AO97" s="121"/>
      <c r="AP97" s="121"/>
      <c r="AQ97" s="123" t="s">
        <v>80</v>
      </c>
      <c r="AR97" s="124"/>
      <c r="AS97" s="125">
        <v>0</v>
      </c>
      <c r="AT97" s="126">
        <f>ROUND(SUM(AV97:AW97),2)</f>
        <v>0</v>
      </c>
      <c r="AU97" s="127">
        <f>'03 - R1A'!P118</f>
        <v>0</v>
      </c>
      <c r="AV97" s="126">
        <f>'03 - R1A'!J33</f>
        <v>0</v>
      </c>
      <c r="AW97" s="126">
        <f>'03 - R1A'!J34</f>
        <v>0</v>
      </c>
      <c r="AX97" s="126">
        <f>'03 - R1A'!J35</f>
        <v>0</v>
      </c>
      <c r="AY97" s="126">
        <f>'03 - R1A'!J36</f>
        <v>0</v>
      </c>
      <c r="AZ97" s="126">
        <f>'03 - R1A'!F33</f>
        <v>0</v>
      </c>
      <c r="BA97" s="126">
        <f>'03 - R1A'!F34</f>
        <v>0</v>
      </c>
      <c r="BB97" s="126">
        <f>'03 - R1A'!F35</f>
        <v>0</v>
      </c>
      <c r="BC97" s="126">
        <f>'03 - R1A'!F36</f>
        <v>0</v>
      </c>
      <c r="BD97" s="128">
        <f>'03 - R1A'!F37</f>
        <v>0</v>
      </c>
      <c r="BE97" s="7"/>
      <c r="BT97" s="129" t="s">
        <v>81</v>
      </c>
      <c r="BV97" s="129" t="s">
        <v>75</v>
      </c>
      <c r="BW97" s="129" t="s">
        <v>89</v>
      </c>
      <c r="BX97" s="129" t="s">
        <v>5</v>
      </c>
      <c r="CL97" s="129" t="s">
        <v>1</v>
      </c>
      <c r="CM97" s="129" t="s">
        <v>83</v>
      </c>
    </row>
    <row r="98" s="7" customFormat="1" ht="16.5" customHeight="1">
      <c r="A98" s="117" t="s">
        <v>77</v>
      </c>
      <c r="B98" s="118"/>
      <c r="C98" s="119"/>
      <c r="D98" s="120" t="s">
        <v>90</v>
      </c>
      <c r="E98" s="120"/>
      <c r="F98" s="120"/>
      <c r="G98" s="120"/>
      <c r="H98" s="120"/>
      <c r="I98" s="121"/>
      <c r="J98" s="120" t="s">
        <v>91</v>
      </c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2">
        <f>'04 - R2A'!J30</f>
        <v>0</v>
      </c>
      <c r="AH98" s="121"/>
      <c r="AI98" s="121"/>
      <c r="AJ98" s="121"/>
      <c r="AK98" s="121"/>
      <c r="AL98" s="121"/>
      <c r="AM98" s="121"/>
      <c r="AN98" s="122">
        <f>SUM(AG98,AT98)</f>
        <v>0</v>
      </c>
      <c r="AO98" s="121"/>
      <c r="AP98" s="121"/>
      <c r="AQ98" s="123" t="s">
        <v>80</v>
      </c>
      <c r="AR98" s="124"/>
      <c r="AS98" s="125">
        <v>0</v>
      </c>
      <c r="AT98" s="126">
        <f>ROUND(SUM(AV98:AW98),2)</f>
        <v>0</v>
      </c>
      <c r="AU98" s="127">
        <f>'04 - R2A'!P118</f>
        <v>0</v>
      </c>
      <c r="AV98" s="126">
        <f>'04 - R2A'!J33</f>
        <v>0</v>
      </c>
      <c r="AW98" s="126">
        <f>'04 - R2A'!J34</f>
        <v>0</v>
      </c>
      <c r="AX98" s="126">
        <f>'04 - R2A'!J35</f>
        <v>0</v>
      </c>
      <c r="AY98" s="126">
        <f>'04 - R2A'!J36</f>
        <v>0</v>
      </c>
      <c r="AZ98" s="126">
        <f>'04 - R2A'!F33</f>
        <v>0</v>
      </c>
      <c r="BA98" s="126">
        <f>'04 - R2A'!F34</f>
        <v>0</v>
      </c>
      <c r="BB98" s="126">
        <f>'04 - R2A'!F35</f>
        <v>0</v>
      </c>
      <c r="BC98" s="126">
        <f>'04 - R2A'!F36</f>
        <v>0</v>
      </c>
      <c r="BD98" s="128">
        <f>'04 - R2A'!F37</f>
        <v>0</v>
      </c>
      <c r="BE98" s="7"/>
      <c r="BT98" s="129" t="s">
        <v>81</v>
      </c>
      <c r="BV98" s="129" t="s">
        <v>75</v>
      </c>
      <c r="BW98" s="129" t="s">
        <v>92</v>
      </c>
      <c r="BX98" s="129" t="s">
        <v>5</v>
      </c>
      <c r="CL98" s="129" t="s">
        <v>1</v>
      </c>
      <c r="CM98" s="129" t="s">
        <v>83</v>
      </c>
    </row>
    <row r="99" s="7" customFormat="1" ht="16.5" customHeight="1">
      <c r="A99" s="117" t="s">
        <v>77</v>
      </c>
      <c r="B99" s="118"/>
      <c r="C99" s="119"/>
      <c r="D99" s="120" t="s">
        <v>93</v>
      </c>
      <c r="E99" s="120"/>
      <c r="F99" s="120"/>
      <c r="G99" s="120"/>
      <c r="H99" s="120"/>
      <c r="I99" s="121"/>
      <c r="J99" s="120" t="s">
        <v>94</v>
      </c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2">
        <f>'05 - R3A'!J30</f>
        <v>0</v>
      </c>
      <c r="AH99" s="121"/>
      <c r="AI99" s="121"/>
      <c r="AJ99" s="121"/>
      <c r="AK99" s="121"/>
      <c r="AL99" s="121"/>
      <c r="AM99" s="121"/>
      <c r="AN99" s="122">
        <f>SUM(AG99,AT99)</f>
        <v>0</v>
      </c>
      <c r="AO99" s="121"/>
      <c r="AP99" s="121"/>
      <c r="AQ99" s="123" t="s">
        <v>80</v>
      </c>
      <c r="AR99" s="124"/>
      <c r="AS99" s="125">
        <v>0</v>
      </c>
      <c r="AT99" s="126">
        <f>ROUND(SUM(AV99:AW99),2)</f>
        <v>0</v>
      </c>
      <c r="AU99" s="127">
        <f>'05 - R3A'!P118</f>
        <v>0</v>
      </c>
      <c r="AV99" s="126">
        <f>'05 - R3A'!J33</f>
        <v>0</v>
      </c>
      <c r="AW99" s="126">
        <f>'05 - R3A'!J34</f>
        <v>0</v>
      </c>
      <c r="AX99" s="126">
        <f>'05 - R3A'!J35</f>
        <v>0</v>
      </c>
      <c r="AY99" s="126">
        <f>'05 - R3A'!J36</f>
        <v>0</v>
      </c>
      <c r="AZ99" s="126">
        <f>'05 - R3A'!F33</f>
        <v>0</v>
      </c>
      <c r="BA99" s="126">
        <f>'05 - R3A'!F34</f>
        <v>0</v>
      </c>
      <c r="BB99" s="126">
        <f>'05 - R3A'!F35</f>
        <v>0</v>
      </c>
      <c r="BC99" s="126">
        <f>'05 - R3A'!F36</f>
        <v>0</v>
      </c>
      <c r="BD99" s="128">
        <f>'05 - R3A'!F37</f>
        <v>0</v>
      </c>
      <c r="BE99" s="7"/>
      <c r="BT99" s="129" t="s">
        <v>81</v>
      </c>
      <c r="BV99" s="129" t="s">
        <v>75</v>
      </c>
      <c r="BW99" s="129" t="s">
        <v>95</v>
      </c>
      <c r="BX99" s="129" t="s">
        <v>5</v>
      </c>
      <c r="CL99" s="129" t="s">
        <v>1</v>
      </c>
      <c r="CM99" s="129" t="s">
        <v>83</v>
      </c>
    </row>
    <row r="100" s="7" customFormat="1" ht="16.5" customHeight="1">
      <c r="A100" s="117" t="s">
        <v>77</v>
      </c>
      <c r="B100" s="118"/>
      <c r="C100" s="119"/>
      <c r="D100" s="120" t="s">
        <v>96</v>
      </c>
      <c r="E100" s="120"/>
      <c r="F100" s="120"/>
      <c r="G100" s="120"/>
      <c r="H100" s="120"/>
      <c r="I100" s="121"/>
      <c r="J100" s="120" t="s">
        <v>97</v>
      </c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2">
        <f>'06 - R4A'!J30</f>
        <v>0</v>
      </c>
      <c r="AH100" s="121"/>
      <c r="AI100" s="121"/>
      <c r="AJ100" s="121"/>
      <c r="AK100" s="121"/>
      <c r="AL100" s="121"/>
      <c r="AM100" s="121"/>
      <c r="AN100" s="122">
        <f>SUM(AG100,AT100)</f>
        <v>0</v>
      </c>
      <c r="AO100" s="121"/>
      <c r="AP100" s="121"/>
      <c r="AQ100" s="123" t="s">
        <v>80</v>
      </c>
      <c r="AR100" s="124"/>
      <c r="AS100" s="125">
        <v>0</v>
      </c>
      <c r="AT100" s="126">
        <f>ROUND(SUM(AV100:AW100),2)</f>
        <v>0</v>
      </c>
      <c r="AU100" s="127">
        <f>'06 - R4A'!P118</f>
        <v>0</v>
      </c>
      <c r="AV100" s="126">
        <f>'06 - R4A'!J33</f>
        <v>0</v>
      </c>
      <c r="AW100" s="126">
        <f>'06 - R4A'!J34</f>
        <v>0</v>
      </c>
      <c r="AX100" s="126">
        <f>'06 - R4A'!J35</f>
        <v>0</v>
      </c>
      <c r="AY100" s="126">
        <f>'06 - R4A'!J36</f>
        <v>0</v>
      </c>
      <c r="AZ100" s="126">
        <f>'06 - R4A'!F33</f>
        <v>0</v>
      </c>
      <c r="BA100" s="126">
        <f>'06 - R4A'!F34</f>
        <v>0</v>
      </c>
      <c r="BB100" s="126">
        <f>'06 - R4A'!F35</f>
        <v>0</v>
      </c>
      <c r="BC100" s="126">
        <f>'06 - R4A'!F36</f>
        <v>0</v>
      </c>
      <c r="BD100" s="128">
        <f>'06 - R4A'!F37</f>
        <v>0</v>
      </c>
      <c r="BE100" s="7"/>
      <c r="BT100" s="129" t="s">
        <v>81</v>
      </c>
      <c r="BV100" s="129" t="s">
        <v>75</v>
      </c>
      <c r="BW100" s="129" t="s">
        <v>98</v>
      </c>
      <c r="BX100" s="129" t="s">
        <v>5</v>
      </c>
      <c r="CL100" s="129" t="s">
        <v>1</v>
      </c>
      <c r="CM100" s="129" t="s">
        <v>83</v>
      </c>
    </row>
    <row r="101" s="7" customFormat="1" ht="16.5" customHeight="1">
      <c r="A101" s="117" t="s">
        <v>77</v>
      </c>
      <c r="B101" s="118"/>
      <c r="C101" s="119"/>
      <c r="D101" s="120" t="s">
        <v>99</v>
      </c>
      <c r="E101" s="120"/>
      <c r="F101" s="120"/>
      <c r="G101" s="120"/>
      <c r="H101" s="120"/>
      <c r="I101" s="121"/>
      <c r="J101" s="120" t="s">
        <v>100</v>
      </c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2">
        <f>'07 - R5A'!J30</f>
        <v>0</v>
      </c>
      <c r="AH101" s="121"/>
      <c r="AI101" s="121"/>
      <c r="AJ101" s="121"/>
      <c r="AK101" s="121"/>
      <c r="AL101" s="121"/>
      <c r="AM101" s="121"/>
      <c r="AN101" s="122">
        <f>SUM(AG101,AT101)</f>
        <v>0</v>
      </c>
      <c r="AO101" s="121"/>
      <c r="AP101" s="121"/>
      <c r="AQ101" s="123" t="s">
        <v>80</v>
      </c>
      <c r="AR101" s="124"/>
      <c r="AS101" s="125">
        <v>0</v>
      </c>
      <c r="AT101" s="126">
        <f>ROUND(SUM(AV101:AW101),2)</f>
        <v>0</v>
      </c>
      <c r="AU101" s="127">
        <f>'07 - R5A'!P118</f>
        <v>0</v>
      </c>
      <c r="AV101" s="126">
        <f>'07 - R5A'!J33</f>
        <v>0</v>
      </c>
      <c r="AW101" s="126">
        <f>'07 - R5A'!J34</f>
        <v>0</v>
      </c>
      <c r="AX101" s="126">
        <f>'07 - R5A'!J35</f>
        <v>0</v>
      </c>
      <c r="AY101" s="126">
        <f>'07 - R5A'!J36</f>
        <v>0</v>
      </c>
      <c r="AZ101" s="126">
        <f>'07 - R5A'!F33</f>
        <v>0</v>
      </c>
      <c r="BA101" s="126">
        <f>'07 - R5A'!F34</f>
        <v>0</v>
      </c>
      <c r="BB101" s="126">
        <f>'07 - R5A'!F35</f>
        <v>0</v>
      </c>
      <c r="BC101" s="126">
        <f>'07 - R5A'!F36</f>
        <v>0</v>
      </c>
      <c r="BD101" s="128">
        <f>'07 - R5A'!F37</f>
        <v>0</v>
      </c>
      <c r="BE101" s="7"/>
      <c r="BT101" s="129" t="s">
        <v>81</v>
      </c>
      <c r="BV101" s="129" t="s">
        <v>75</v>
      </c>
      <c r="BW101" s="129" t="s">
        <v>101</v>
      </c>
      <c r="BX101" s="129" t="s">
        <v>5</v>
      </c>
      <c r="CL101" s="129" t="s">
        <v>1</v>
      </c>
      <c r="CM101" s="129" t="s">
        <v>83</v>
      </c>
    </row>
    <row r="102" s="7" customFormat="1" ht="16.5" customHeight="1">
      <c r="A102" s="117" t="s">
        <v>77</v>
      </c>
      <c r="B102" s="118"/>
      <c r="C102" s="119"/>
      <c r="D102" s="120" t="s">
        <v>102</v>
      </c>
      <c r="E102" s="120"/>
      <c r="F102" s="120"/>
      <c r="G102" s="120"/>
      <c r="H102" s="120"/>
      <c r="I102" s="121"/>
      <c r="J102" s="120" t="s">
        <v>103</v>
      </c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2">
        <f>'08 - R6A'!J30</f>
        <v>0</v>
      </c>
      <c r="AH102" s="121"/>
      <c r="AI102" s="121"/>
      <c r="AJ102" s="121"/>
      <c r="AK102" s="121"/>
      <c r="AL102" s="121"/>
      <c r="AM102" s="121"/>
      <c r="AN102" s="122">
        <f>SUM(AG102,AT102)</f>
        <v>0</v>
      </c>
      <c r="AO102" s="121"/>
      <c r="AP102" s="121"/>
      <c r="AQ102" s="123" t="s">
        <v>80</v>
      </c>
      <c r="AR102" s="124"/>
      <c r="AS102" s="125">
        <v>0</v>
      </c>
      <c r="AT102" s="126">
        <f>ROUND(SUM(AV102:AW102),2)</f>
        <v>0</v>
      </c>
      <c r="AU102" s="127">
        <f>'08 - R6A'!P118</f>
        <v>0</v>
      </c>
      <c r="AV102" s="126">
        <f>'08 - R6A'!J33</f>
        <v>0</v>
      </c>
      <c r="AW102" s="126">
        <f>'08 - R6A'!J34</f>
        <v>0</v>
      </c>
      <c r="AX102" s="126">
        <f>'08 - R6A'!J35</f>
        <v>0</v>
      </c>
      <c r="AY102" s="126">
        <f>'08 - R6A'!J36</f>
        <v>0</v>
      </c>
      <c r="AZ102" s="126">
        <f>'08 - R6A'!F33</f>
        <v>0</v>
      </c>
      <c r="BA102" s="126">
        <f>'08 - R6A'!F34</f>
        <v>0</v>
      </c>
      <c r="BB102" s="126">
        <f>'08 - R6A'!F35</f>
        <v>0</v>
      </c>
      <c r="BC102" s="126">
        <f>'08 - R6A'!F36</f>
        <v>0</v>
      </c>
      <c r="BD102" s="128">
        <f>'08 - R6A'!F37</f>
        <v>0</v>
      </c>
      <c r="BE102" s="7"/>
      <c r="BT102" s="129" t="s">
        <v>81</v>
      </c>
      <c r="BV102" s="129" t="s">
        <v>75</v>
      </c>
      <c r="BW102" s="129" t="s">
        <v>104</v>
      </c>
      <c r="BX102" s="129" t="s">
        <v>5</v>
      </c>
      <c r="CL102" s="129" t="s">
        <v>1</v>
      </c>
      <c r="CM102" s="129" t="s">
        <v>83</v>
      </c>
    </row>
    <row r="103" s="7" customFormat="1" ht="16.5" customHeight="1">
      <c r="A103" s="117" t="s">
        <v>77</v>
      </c>
      <c r="B103" s="118"/>
      <c r="C103" s="119"/>
      <c r="D103" s="120" t="s">
        <v>105</v>
      </c>
      <c r="E103" s="120"/>
      <c r="F103" s="120"/>
      <c r="G103" s="120"/>
      <c r="H103" s="120"/>
      <c r="I103" s="121"/>
      <c r="J103" s="120" t="s">
        <v>106</v>
      </c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2">
        <f>'09 - R7A'!J30</f>
        <v>0</v>
      </c>
      <c r="AH103" s="121"/>
      <c r="AI103" s="121"/>
      <c r="AJ103" s="121"/>
      <c r="AK103" s="121"/>
      <c r="AL103" s="121"/>
      <c r="AM103" s="121"/>
      <c r="AN103" s="122">
        <f>SUM(AG103,AT103)</f>
        <v>0</v>
      </c>
      <c r="AO103" s="121"/>
      <c r="AP103" s="121"/>
      <c r="AQ103" s="123" t="s">
        <v>80</v>
      </c>
      <c r="AR103" s="124"/>
      <c r="AS103" s="125">
        <v>0</v>
      </c>
      <c r="AT103" s="126">
        <f>ROUND(SUM(AV103:AW103),2)</f>
        <v>0</v>
      </c>
      <c r="AU103" s="127">
        <f>'09 - R7A'!P118</f>
        <v>0</v>
      </c>
      <c r="AV103" s="126">
        <f>'09 - R7A'!J33</f>
        <v>0</v>
      </c>
      <c r="AW103" s="126">
        <f>'09 - R7A'!J34</f>
        <v>0</v>
      </c>
      <c r="AX103" s="126">
        <f>'09 - R7A'!J35</f>
        <v>0</v>
      </c>
      <c r="AY103" s="126">
        <f>'09 - R7A'!J36</f>
        <v>0</v>
      </c>
      <c r="AZ103" s="126">
        <f>'09 - R7A'!F33</f>
        <v>0</v>
      </c>
      <c r="BA103" s="126">
        <f>'09 - R7A'!F34</f>
        <v>0</v>
      </c>
      <c r="BB103" s="126">
        <f>'09 - R7A'!F35</f>
        <v>0</v>
      </c>
      <c r="BC103" s="126">
        <f>'09 - R7A'!F36</f>
        <v>0</v>
      </c>
      <c r="BD103" s="128">
        <f>'09 - R7A'!F37</f>
        <v>0</v>
      </c>
      <c r="BE103" s="7"/>
      <c r="BT103" s="129" t="s">
        <v>81</v>
      </c>
      <c r="BV103" s="129" t="s">
        <v>75</v>
      </c>
      <c r="BW103" s="129" t="s">
        <v>107</v>
      </c>
      <c r="BX103" s="129" t="s">
        <v>5</v>
      </c>
      <c r="CL103" s="129" t="s">
        <v>1</v>
      </c>
      <c r="CM103" s="129" t="s">
        <v>83</v>
      </c>
    </row>
    <row r="104" s="7" customFormat="1" ht="16.5" customHeight="1">
      <c r="A104" s="117" t="s">
        <v>77</v>
      </c>
      <c r="B104" s="118"/>
      <c r="C104" s="119"/>
      <c r="D104" s="120" t="s">
        <v>108</v>
      </c>
      <c r="E104" s="120"/>
      <c r="F104" s="120"/>
      <c r="G104" s="120"/>
      <c r="H104" s="120"/>
      <c r="I104" s="121"/>
      <c r="J104" s="120" t="s">
        <v>109</v>
      </c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2">
        <f>'10 - R8A'!J30</f>
        <v>0</v>
      </c>
      <c r="AH104" s="121"/>
      <c r="AI104" s="121"/>
      <c r="AJ104" s="121"/>
      <c r="AK104" s="121"/>
      <c r="AL104" s="121"/>
      <c r="AM104" s="121"/>
      <c r="AN104" s="122">
        <f>SUM(AG104,AT104)</f>
        <v>0</v>
      </c>
      <c r="AO104" s="121"/>
      <c r="AP104" s="121"/>
      <c r="AQ104" s="123" t="s">
        <v>80</v>
      </c>
      <c r="AR104" s="124"/>
      <c r="AS104" s="125">
        <v>0</v>
      </c>
      <c r="AT104" s="126">
        <f>ROUND(SUM(AV104:AW104),2)</f>
        <v>0</v>
      </c>
      <c r="AU104" s="127">
        <f>'10 - R8A'!P118</f>
        <v>0</v>
      </c>
      <c r="AV104" s="126">
        <f>'10 - R8A'!J33</f>
        <v>0</v>
      </c>
      <c r="AW104" s="126">
        <f>'10 - R8A'!J34</f>
        <v>0</v>
      </c>
      <c r="AX104" s="126">
        <f>'10 - R8A'!J35</f>
        <v>0</v>
      </c>
      <c r="AY104" s="126">
        <f>'10 - R8A'!J36</f>
        <v>0</v>
      </c>
      <c r="AZ104" s="126">
        <f>'10 - R8A'!F33</f>
        <v>0</v>
      </c>
      <c r="BA104" s="126">
        <f>'10 - R8A'!F34</f>
        <v>0</v>
      </c>
      <c r="BB104" s="126">
        <f>'10 - R8A'!F35</f>
        <v>0</v>
      </c>
      <c r="BC104" s="126">
        <f>'10 - R8A'!F36</f>
        <v>0</v>
      </c>
      <c r="BD104" s="128">
        <f>'10 - R8A'!F37</f>
        <v>0</v>
      </c>
      <c r="BE104" s="7"/>
      <c r="BT104" s="129" t="s">
        <v>81</v>
      </c>
      <c r="BV104" s="129" t="s">
        <v>75</v>
      </c>
      <c r="BW104" s="129" t="s">
        <v>110</v>
      </c>
      <c r="BX104" s="129" t="s">
        <v>5</v>
      </c>
      <c r="CL104" s="129" t="s">
        <v>1</v>
      </c>
      <c r="CM104" s="129" t="s">
        <v>83</v>
      </c>
    </row>
    <row r="105" s="7" customFormat="1" ht="16.5" customHeight="1">
      <c r="A105" s="117" t="s">
        <v>77</v>
      </c>
      <c r="B105" s="118"/>
      <c r="C105" s="119"/>
      <c r="D105" s="120" t="s">
        <v>111</v>
      </c>
      <c r="E105" s="120"/>
      <c r="F105" s="120"/>
      <c r="G105" s="120"/>
      <c r="H105" s="120"/>
      <c r="I105" s="121"/>
      <c r="J105" s="120" t="s">
        <v>112</v>
      </c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2">
        <f>'11 - R9A'!J30</f>
        <v>0</v>
      </c>
      <c r="AH105" s="121"/>
      <c r="AI105" s="121"/>
      <c r="AJ105" s="121"/>
      <c r="AK105" s="121"/>
      <c r="AL105" s="121"/>
      <c r="AM105" s="121"/>
      <c r="AN105" s="122">
        <f>SUM(AG105,AT105)</f>
        <v>0</v>
      </c>
      <c r="AO105" s="121"/>
      <c r="AP105" s="121"/>
      <c r="AQ105" s="123" t="s">
        <v>80</v>
      </c>
      <c r="AR105" s="124"/>
      <c r="AS105" s="125">
        <v>0</v>
      </c>
      <c r="AT105" s="126">
        <f>ROUND(SUM(AV105:AW105),2)</f>
        <v>0</v>
      </c>
      <c r="AU105" s="127">
        <f>'11 - R9A'!P118</f>
        <v>0</v>
      </c>
      <c r="AV105" s="126">
        <f>'11 - R9A'!J33</f>
        <v>0</v>
      </c>
      <c r="AW105" s="126">
        <f>'11 - R9A'!J34</f>
        <v>0</v>
      </c>
      <c r="AX105" s="126">
        <f>'11 - R9A'!J35</f>
        <v>0</v>
      </c>
      <c r="AY105" s="126">
        <f>'11 - R9A'!J36</f>
        <v>0</v>
      </c>
      <c r="AZ105" s="126">
        <f>'11 - R9A'!F33</f>
        <v>0</v>
      </c>
      <c r="BA105" s="126">
        <f>'11 - R9A'!F34</f>
        <v>0</v>
      </c>
      <c r="BB105" s="126">
        <f>'11 - R9A'!F35</f>
        <v>0</v>
      </c>
      <c r="BC105" s="126">
        <f>'11 - R9A'!F36</f>
        <v>0</v>
      </c>
      <c r="BD105" s="128">
        <f>'11 - R9A'!F37</f>
        <v>0</v>
      </c>
      <c r="BE105" s="7"/>
      <c r="BT105" s="129" t="s">
        <v>81</v>
      </c>
      <c r="BV105" s="129" t="s">
        <v>75</v>
      </c>
      <c r="BW105" s="129" t="s">
        <v>113</v>
      </c>
      <c r="BX105" s="129" t="s">
        <v>5</v>
      </c>
      <c r="CL105" s="129" t="s">
        <v>1</v>
      </c>
      <c r="CM105" s="129" t="s">
        <v>83</v>
      </c>
    </row>
    <row r="106" s="7" customFormat="1" ht="16.5" customHeight="1">
      <c r="A106" s="117" t="s">
        <v>77</v>
      </c>
      <c r="B106" s="118"/>
      <c r="C106" s="119"/>
      <c r="D106" s="120" t="s">
        <v>114</v>
      </c>
      <c r="E106" s="120"/>
      <c r="F106" s="120"/>
      <c r="G106" s="120"/>
      <c r="H106" s="120"/>
      <c r="I106" s="121"/>
      <c r="J106" s="120" t="s">
        <v>115</v>
      </c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2">
        <f>'12 - R10A'!J30</f>
        <v>0</v>
      </c>
      <c r="AH106" s="121"/>
      <c r="AI106" s="121"/>
      <c r="AJ106" s="121"/>
      <c r="AK106" s="121"/>
      <c r="AL106" s="121"/>
      <c r="AM106" s="121"/>
      <c r="AN106" s="122">
        <f>SUM(AG106,AT106)</f>
        <v>0</v>
      </c>
      <c r="AO106" s="121"/>
      <c r="AP106" s="121"/>
      <c r="AQ106" s="123" t="s">
        <v>80</v>
      </c>
      <c r="AR106" s="124"/>
      <c r="AS106" s="125">
        <v>0</v>
      </c>
      <c r="AT106" s="126">
        <f>ROUND(SUM(AV106:AW106),2)</f>
        <v>0</v>
      </c>
      <c r="AU106" s="127">
        <f>'12 - R10A'!P118</f>
        <v>0</v>
      </c>
      <c r="AV106" s="126">
        <f>'12 - R10A'!J33</f>
        <v>0</v>
      </c>
      <c r="AW106" s="126">
        <f>'12 - R10A'!J34</f>
        <v>0</v>
      </c>
      <c r="AX106" s="126">
        <f>'12 - R10A'!J35</f>
        <v>0</v>
      </c>
      <c r="AY106" s="126">
        <f>'12 - R10A'!J36</f>
        <v>0</v>
      </c>
      <c r="AZ106" s="126">
        <f>'12 - R10A'!F33</f>
        <v>0</v>
      </c>
      <c r="BA106" s="126">
        <f>'12 - R10A'!F34</f>
        <v>0</v>
      </c>
      <c r="BB106" s="126">
        <f>'12 - R10A'!F35</f>
        <v>0</v>
      </c>
      <c r="BC106" s="126">
        <f>'12 - R10A'!F36</f>
        <v>0</v>
      </c>
      <c r="BD106" s="128">
        <f>'12 - R10A'!F37</f>
        <v>0</v>
      </c>
      <c r="BE106" s="7"/>
      <c r="BT106" s="129" t="s">
        <v>81</v>
      </c>
      <c r="BV106" s="129" t="s">
        <v>75</v>
      </c>
      <c r="BW106" s="129" t="s">
        <v>116</v>
      </c>
      <c r="BX106" s="129" t="s">
        <v>5</v>
      </c>
      <c r="CL106" s="129" t="s">
        <v>1</v>
      </c>
      <c r="CM106" s="129" t="s">
        <v>83</v>
      </c>
    </row>
    <row r="107" s="7" customFormat="1" ht="16.5" customHeight="1">
      <c r="A107" s="117" t="s">
        <v>77</v>
      </c>
      <c r="B107" s="118"/>
      <c r="C107" s="119"/>
      <c r="D107" s="120" t="s">
        <v>14</v>
      </c>
      <c r="E107" s="120"/>
      <c r="F107" s="120"/>
      <c r="G107" s="120"/>
      <c r="H107" s="120"/>
      <c r="I107" s="121"/>
      <c r="J107" s="120" t="s">
        <v>117</v>
      </c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2">
        <f>'13 - R11A'!J30</f>
        <v>0</v>
      </c>
      <c r="AH107" s="121"/>
      <c r="AI107" s="121"/>
      <c r="AJ107" s="121"/>
      <c r="AK107" s="121"/>
      <c r="AL107" s="121"/>
      <c r="AM107" s="121"/>
      <c r="AN107" s="122">
        <f>SUM(AG107,AT107)</f>
        <v>0</v>
      </c>
      <c r="AO107" s="121"/>
      <c r="AP107" s="121"/>
      <c r="AQ107" s="123" t="s">
        <v>80</v>
      </c>
      <c r="AR107" s="124"/>
      <c r="AS107" s="125">
        <v>0</v>
      </c>
      <c r="AT107" s="126">
        <f>ROUND(SUM(AV107:AW107),2)</f>
        <v>0</v>
      </c>
      <c r="AU107" s="127">
        <f>'13 - R11A'!P118</f>
        <v>0</v>
      </c>
      <c r="AV107" s="126">
        <f>'13 - R11A'!J33</f>
        <v>0</v>
      </c>
      <c r="AW107" s="126">
        <f>'13 - R11A'!J34</f>
        <v>0</v>
      </c>
      <c r="AX107" s="126">
        <f>'13 - R11A'!J35</f>
        <v>0</v>
      </c>
      <c r="AY107" s="126">
        <f>'13 - R11A'!J36</f>
        <v>0</v>
      </c>
      <c r="AZ107" s="126">
        <f>'13 - R11A'!F33</f>
        <v>0</v>
      </c>
      <c r="BA107" s="126">
        <f>'13 - R11A'!F34</f>
        <v>0</v>
      </c>
      <c r="BB107" s="126">
        <f>'13 - R11A'!F35</f>
        <v>0</v>
      </c>
      <c r="BC107" s="126">
        <f>'13 - R11A'!F36</f>
        <v>0</v>
      </c>
      <c r="BD107" s="128">
        <f>'13 - R11A'!F37</f>
        <v>0</v>
      </c>
      <c r="BE107" s="7"/>
      <c r="BT107" s="129" t="s">
        <v>81</v>
      </c>
      <c r="BV107" s="129" t="s">
        <v>75</v>
      </c>
      <c r="BW107" s="129" t="s">
        <v>118</v>
      </c>
      <c r="BX107" s="129" t="s">
        <v>5</v>
      </c>
      <c r="CL107" s="129" t="s">
        <v>1</v>
      </c>
      <c r="CM107" s="129" t="s">
        <v>83</v>
      </c>
    </row>
    <row r="108" s="7" customFormat="1" ht="16.5" customHeight="1">
      <c r="A108" s="117" t="s">
        <v>77</v>
      </c>
      <c r="B108" s="118"/>
      <c r="C108" s="119"/>
      <c r="D108" s="120" t="s">
        <v>119</v>
      </c>
      <c r="E108" s="120"/>
      <c r="F108" s="120"/>
      <c r="G108" s="120"/>
      <c r="H108" s="120"/>
      <c r="I108" s="121"/>
      <c r="J108" s="120" t="s">
        <v>120</v>
      </c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2">
        <f>'14 - R12A'!J30</f>
        <v>0</v>
      </c>
      <c r="AH108" s="121"/>
      <c r="AI108" s="121"/>
      <c r="AJ108" s="121"/>
      <c r="AK108" s="121"/>
      <c r="AL108" s="121"/>
      <c r="AM108" s="121"/>
      <c r="AN108" s="122">
        <f>SUM(AG108,AT108)</f>
        <v>0</v>
      </c>
      <c r="AO108" s="121"/>
      <c r="AP108" s="121"/>
      <c r="AQ108" s="123" t="s">
        <v>80</v>
      </c>
      <c r="AR108" s="124"/>
      <c r="AS108" s="125">
        <v>0</v>
      </c>
      <c r="AT108" s="126">
        <f>ROUND(SUM(AV108:AW108),2)</f>
        <v>0</v>
      </c>
      <c r="AU108" s="127">
        <f>'14 - R12A'!P118</f>
        <v>0</v>
      </c>
      <c r="AV108" s="126">
        <f>'14 - R12A'!J33</f>
        <v>0</v>
      </c>
      <c r="AW108" s="126">
        <f>'14 - R12A'!J34</f>
        <v>0</v>
      </c>
      <c r="AX108" s="126">
        <f>'14 - R12A'!J35</f>
        <v>0</v>
      </c>
      <c r="AY108" s="126">
        <f>'14 - R12A'!J36</f>
        <v>0</v>
      </c>
      <c r="AZ108" s="126">
        <f>'14 - R12A'!F33</f>
        <v>0</v>
      </c>
      <c r="BA108" s="126">
        <f>'14 - R12A'!F34</f>
        <v>0</v>
      </c>
      <c r="BB108" s="126">
        <f>'14 - R12A'!F35</f>
        <v>0</v>
      </c>
      <c r="BC108" s="126">
        <f>'14 - R12A'!F36</f>
        <v>0</v>
      </c>
      <c r="BD108" s="128">
        <f>'14 - R12A'!F37</f>
        <v>0</v>
      </c>
      <c r="BE108" s="7"/>
      <c r="BT108" s="129" t="s">
        <v>81</v>
      </c>
      <c r="BV108" s="129" t="s">
        <v>75</v>
      </c>
      <c r="BW108" s="129" t="s">
        <v>121</v>
      </c>
      <c r="BX108" s="129" t="s">
        <v>5</v>
      </c>
      <c r="CL108" s="129" t="s">
        <v>1</v>
      </c>
      <c r="CM108" s="129" t="s">
        <v>83</v>
      </c>
    </row>
    <row r="109" s="7" customFormat="1" ht="16.5" customHeight="1">
      <c r="A109" s="117" t="s">
        <v>77</v>
      </c>
      <c r="B109" s="118"/>
      <c r="C109" s="119"/>
      <c r="D109" s="120" t="s">
        <v>8</v>
      </c>
      <c r="E109" s="120"/>
      <c r="F109" s="120"/>
      <c r="G109" s="120"/>
      <c r="H109" s="120"/>
      <c r="I109" s="121"/>
      <c r="J109" s="120" t="s">
        <v>122</v>
      </c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2">
        <f>'15 - R13A'!J30</f>
        <v>0</v>
      </c>
      <c r="AH109" s="121"/>
      <c r="AI109" s="121"/>
      <c r="AJ109" s="121"/>
      <c r="AK109" s="121"/>
      <c r="AL109" s="121"/>
      <c r="AM109" s="121"/>
      <c r="AN109" s="122">
        <f>SUM(AG109,AT109)</f>
        <v>0</v>
      </c>
      <c r="AO109" s="121"/>
      <c r="AP109" s="121"/>
      <c r="AQ109" s="123" t="s">
        <v>80</v>
      </c>
      <c r="AR109" s="124"/>
      <c r="AS109" s="125">
        <v>0</v>
      </c>
      <c r="AT109" s="126">
        <f>ROUND(SUM(AV109:AW109),2)</f>
        <v>0</v>
      </c>
      <c r="AU109" s="127">
        <f>'15 - R13A'!P118</f>
        <v>0</v>
      </c>
      <c r="AV109" s="126">
        <f>'15 - R13A'!J33</f>
        <v>0</v>
      </c>
      <c r="AW109" s="126">
        <f>'15 - R13A'!J34</f>
        <v>0</v>
      </c>
      <c r="AX109" s="126">
        <f>'15 - R13A'!J35</f>
        <v>0</v>
      </c>
      <c r="AY109" s="126">
        <f>'15 - R13A'!J36</f>
        <v>0</v>
      </c>
      <c r="AZ109" s="126">
        <f>'15 - R13A'!F33</f>
        <v>0</v>
      </c>
      <c r="BA109" s="126">
        <f>'15 - R13A'!F34</f>
        <v>0</v>
      </c>
      <c r="BB109" s="126">
        <f>'15 - R13A'!F35</f>
        <v>0</v>
      </c>
      <c r="BC109" s="126">
        <f>'15 - R13A'!F36</f>
        <v>0</v>
      </c>
      <c r="BD109" s="128">
        <f>'15 - R13A'!F37</f>
        <v>0</v>
      </c>
      <c r="BE109" s="7"/>
      <c r="BT109" s="129" t="s">
        <v>81</v>
      </c>
      <c r="BV109" s="129" t="s">
        <v>75</v>
      </c>
      <c r="BW109" s="129" t="s">
        <v>123</v>
      </c>
      <c r="BX109" s="129" t="s">
        <v>5</v>
      </c>
      <c r="CL109" s="129" t="s">
        <v>1</v>
      </c>
      <c r="CM109" s="129" t="s">
        <v>83</v>
      </c>
    </row>
    <row r="110" s="7" customFormat="1" ht="16.5" customHeight="1">
      <c r="A110" s="117" t="s">
        <v>77</v>
      </c>
      <c r="B110" s="118"/>
      <c r="C110" s="119"/>
      <c r="D110" s="120" t="s">
        <v>124</v>
      </c>
      <c r="E110" s="120"/>
      <c r="F110" s="120"/>
      <c r="G110" s="120"/>
      <c r="H110" s="120"/>
      <c r="I110" s="121"/>
      <c r="J110" s="120" t="s">
        <v>125</v>
      </c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2">
        <f>'16 - R14A'!J30</f>
        <v>0</v>
      </c>
      <c r="AH110" s="121"/>
      <c r="AI110" s="121"/>
      <c r="AJ110" s="121"/>
      <c r="AK110" s="121"/>
      <c r="AL110" s="121"/>
      <c r="AM110" s="121"/>
      <c r="AN110" s="122">
        <f>SUM(AG110,AT110)</f>
        <v>0</v>
      </c>
      <c r="AO110" s="121"/>
      <c r="AP110" s="121"/>
      <c r="AQ110" s="123" t="s">
        <v>80</v>
      </c>
      <c r="AR110" s="124"/>
      <c r="AS110" s="125">
        <v>0</v>
      </c>
      <c r="AT110" s="126">
        <f>ROUND(SUM(AV110:AW110),2)</f>
        <v>0</v>
      </c>
      <c r="AU110" s="127">
        <f>'16 - R14A'!P118</f>
        <v>0</v>
      </c>
      <c r="AV110" s="126">
        <f>'16 - R14A'!J33</f>
        <v>0</v>
      </c>
      <c r="AW110" s="126">
        <f>'16 - R14A'!J34</f>
        <v>0</v>
      </c>
      <c r="AX110" s="126">
        <f>'16 - R14A'!J35</f>
        <v>0</v>
      </c>
      <c r="AY110" s="126">
        <f>'16 - R14A'!J36</f>
        <v>0</v>
      </c>
      <c r="AZ110" s="126">
        <f>'16 - R14A'!F33</f>
        <v>0</v>
      </c>
      <c r="BA110" s="126">
        <f>'16 - R14A'!F34</f>
        <v>0</v>
      </c>
      <c r="BB110" s="126">
        <f>'16 - R14A'!F35</f>
        <v>0</v>
      </c>
      <c r="BC110" s="126">
        <f>'16 - R14A'!F36</f>
        <v>0</v>
      </c>
      <c r="BD110" s="128">
        <f>'16 - R14A'!F37</f>
        <v>0</v>
      </c>
      <c r="BE110" s="7"/>
      <c r="BT110" s="129" t="s">
        <v>81</v>
      </c>
      <c r="BV110" s="129" t="s">
        <v>75</v>
      </c>
      <c r="BW110" s="129" t="s">
        <v>126</v>
      </c>
      <c r="BX110" s="129" t="s">
        <v>5</v>
      </c>
      <c r="CL110" s="129" t="s">
        <v>1</v>
      </c>
      <c r="CM110" s="129" t="s">
        <v>83</v>
      </c>
    </row>
    <row r="111" s="7" customFormat="1" ht="16.5" customHeight="1">
      <c r="A111" s="117" t="s">
        <v>77</v>
      </c>
      <c r="B111" s="118"/>
      <c r="C111" s="119"/>
      <c r="D111" s="120" t="s">
        <v>127</v>
      </c>
      <c r="E111" s="120"/>
      <c r="F111" s="120"/>
      <c r="G111" s="120"/>
      <c r="H111" s="120"/>
      <c r="I111" s="121"/>
      <c r="J111" s="120" t="s">
        <v>128</v>
      </c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2">
        <f>'17 - R15A'!J30</f>
        <v>0</v>
      </c>
      <c r="AH111" s="121"/>
      <c r="AI111" s="121"/>
      <c r="AJ111" s="121"/>
      <c r="AK111" s="121"/>
      <c r="AL111" s="121"/>
      <c r="AM111" s="121"/>
      <c r="AN111" s="122">
        <f>SUM(AG111,AT111)</f>
        <v>0</v>
      </c>
      <c r="AO111" s="121"/>
      <c r="AP111" s="121"/>
      <c r="AQ111" s="123" t="s">
        <v>80</v>
      </c>
      <c r="AR111" s="124"/>
      <c r="AS111" s="125">
        <v>0</v>
      </c>
      <c r="AT111" s="126">
        <f>ROUND(SUM(AV111:AW111),2)</f>
        <v>0</v>
      </c>
      <c r="AU111" s="127">
        <f>'17 - R15A'!P118</f>
        <v>0</v>
      </c>
      <c r="AV111" s="126">
        <f>'17 - R15A'!J33</f>
        <v>0</v>
      </c>
      <c r="AW111" s="126">
        <f>'17 - R15A'!J34</f>
        <v>0</v>
      </c>
      <c r="AX111" s="126">
        <f>'17 - R15A'!J35</f>
        <v>0</v>
      </c>
      <c r="AY111" s="126">
        <f>'17 - R15A'!J36</f>
        <v>0</v>
      </c>
      <c r="AZ111" s="126">
        <f>'17 - R15A'!F33</f>
        <v>0</v>
      </c>
      <c r="BA111" s="126">
        <f>'17 - R15A'!F34</f>
        <v>0</v>
      </c>
      <c r="BB111" s="126">
        <f>'17 - R15A'!F35</f>
        <v>0</v>
      </c>
      <c r="BC111" s="126">
        <f>'17 - R15A'!F36</f>
        <v>0</v>
      </c>
      <c r="BD111" s="128">
        <f>'17 - R15A'!F37</f>
        <v>0</v>
      </c>
      <c r="BE111" s="7"/>
      <c r="BT111" s="129" t="s">
        <v>81</v>
      </c>
      <c r="BV111" s="129" t="s">
        <v>75</v>
      </c>
      <c r="BW111" s="129" t="s">
        <v>129</v>
      </c>
      <c r="BX111" s="129" t="s">
        <v>5</v>
      </c>
      <c r="CL111" s="129" t="s">
        <v>1</v>
      </c>
      <c r="CM111" s="129" t="s">
        <v>83</v>
      </c>
    </row>
    <row r="112" s="7" customFormat="1" ht="16.5" customHeight="1">
      <c r="A112" s="117" t="s">
        <v>77</v>
      </c>
      <c r="B112" s="118"/>
      <c r="C112" s="119"/>
      <c r="D112" s="120" t="s">
        <v>130</v>
      </c>
      <c r="E112" s="120"/>
      <c r="F112" s="120"/>
      <c r="G112" s="120"/>
      <c r="H112" s="120"/>
      <c r="I112" s="121"/>
      <c r="J112" s="120" t="s">
        <v>131</v>
      </c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2">
        <f>'18 - R16A'!J30</f>
        <v>0</v>
      </c>
      <c r="AH112" s="121"/>
      <c r="AI112" s="121"/>
      <c r="AJ112" s="121"/>
      <c r="AK112" s="121"/>
      <c r="AL112" s="121"/>
      <c r="AM112" s="121"/>
      <c r="AN112" s="122">
        <f>SUM(AG112,AT112)</f>
        <v>0</v>
      </c>
      <c r="AO112" s="121"/>
      <c r="AP112" s="121"/>
      <c r="AQ112" s="123" t="s">
        <v>80</v>
      </c>
      <c r="AR112" s="124"/>
      <c r="AS112" s="125">
        <v>0</v>
      </c>
      <c r="AT112" s="126">
        <f>ROUND(SUM(AV112:AW112),2)</f>
        <v>0</v>
      </c>
      <c r="AU112" s="127">
        <f>'18 - R16A'!P118</f>
        <v>0</v>
      </c>
      <c r="AV112" s="126">
        <f>'18 - R16A'!J33</f>
        <v>0</v>
      </c>
      <c r="AW112" s="126">
        <f>'18 - R16A'!J34</f>
        <v>0</v>
      </c>
      <c r="AX112" s="126">
        <f>'18 - R16A'!J35</f>
        <v>0</v>
      </c>
      <c r="AY112" s="126">
        <f>'18 - R16A'!J36</f>
        <v>0</v>
      </c>
      <c r="AZ112" s="126">
        <f>'18 - R16A'!F33</f>
        <v>0</v>
      </c>
      <c r="BA112" s="126">
        <f>'18 - R16A'!F34</f>
        <v>0</v>
      </c>
      <c r="BB112" s="126">
        <f>'18 - R16A'!F35</f>
        <v>0</v>
      </c>
      <c r="BC112" s="126">
        <f>'18 - R16A'!F36</f>
        <v>0</v>
      </c>
      <c r="BD112" s="128">
        <f>'18 - R16A'!F37</f>
        <v>0</v>
      </c>
      <c r="BE112" s="7"/>
      <c r="BT112" s="129" t="s">
        <v>81</v>
      </c>
      <c r="BV112" s="129" t="s">
        <v>75</v>
      </c>
      <c r="BW112" s="129" t="s">
        <v>132</v>
      </c>
      <c r="BX112" s="129" t="s">
        <v>5</v>
      </c>
      <c r="CL112" s="129" t="s">
        <v>1</v>
      </c>
      <c r="CM112" s="129" t="s">
        <v>83</v>
      </c>
    </row>
    <row r="113" s="7" customFormat="1" ht="16.5" customHeight="1">
      <c r="A113" s="117" t="s">
        <v>77</v>
      </c>
      <c r="B113" s="118"/>
      <c r="C113" s="119"/>
      <c r="D113" s="120" t="s">
        <v>133</v>
      </c>
      <c r="E113" s="120"/>
      <c r="F113" s="120"/>
      <c r="G113" s="120"/>
      <c r="H113" s="120"/>
      <c r="I113" s="121"/>
      <c r="J113" s="120" t="s">
        <v>134</v>
      </c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2">
        <f>'19 - R17A'!J30</f>
        <v>0</v>
      </c>
      <c r="AH113" s="121"/>
      <c r="AI113" s="121"/>
      <c r="AJ113" s="121"/>
      <c r="AK113" s="121"/>
      <c r="AL113" s="121"/>
      <c r="AM113" s="121"/>
      <c r="AN113" s="122">
        <f>SUM(AG113,AT113)</f>
        <v>0</v>
      </c>
      <c r="AO113" s="121"/>
      <c r="AP113" s="121"/>
      <c r="AQ113" s="123" t="s">
        <v>80</v>
      </c>
      <c r="AR113" s="124"/>
      <c r="AS113" s="125">
        <v>0</v>
      </c>
      <c r="AT113" s="126">
        <f>ROUND(SUM(AV113:AW113),2)</f>
        <v>0</v>
      </c>
      <c r="AU113" s="127">
        <f>'19 - R17A'!P118</f>
        <v>0</v>
      </c>
      <c r="AV113" s="126">
        <f>'19 - R17A'!J33</f>
        <v>0</v>
      </c>
      <c r="AW113" s="126">
        <f>'19 - R17A'!J34</f>
        <v>0</v>
      </c>
      <c r="AX113" s="126">
        <f>'19 - R17A'!J35</f>
        <v>0</v>
      </c>
      <c r="AY113" s="126">
        <f>'19 - R17A'!J36</f>
        <v>0</v>
      </c>
      <c r="AZ113" s="126">
        <f>'19 - R17A'!F33</f>
        <v>0</v>
      </c>
      <c r="BA113" s="126">
        <f>'19 - R17A'!F34</f>
        <v>0</v>
      </c>
      <c r="BB113" s="126">
        <f>'19 - R17A'!F35</f>
        <v>0</v>
      </c>
      <c r="BC113" s="126">
        <f>'19 - R17A'!F36</f>
        <v>0</v>
      </c>
      <c r="BD113" s="128">
        <f>'19 - R17A'!F37</f>
        <v>0</v>
      </c>
      <c r="BE113" s="7"/>
      <c r="BT113" s="129" t="s">
        <v>81</v>
      </c>
      <c r="BV113" s="129" t="s">
        <v>75</v>
      </c>
      <c r="BW113" s="129" t="s">
        <v>135</v>
      </c>
      <c r="BX113" s="129" t="s">
        <v>5</v>
      </c>
      <c r="CL113" s="129" t="s">
        <v>1</v>
      </c>
      <c r="CM113" s="129" t="s">
        <v>83</v>
      </c>
    </row>
    <row r="114" s="7" customFormat="1" ht="16.5" customHeight="1">
      <c r="A114" s="117" t="s">
        <v>77</v>
      </c>
      <c r="B114" s="118"/>
      <c r="C114" s="119"/>
      <c r="D114" s="120" t="s">
        <v>136</v>
      </c>
      <c r="E114" s="120"/>
      <c r="F114" s="120"/>
      <c r="G114" s="120"/>
      <c r="H114" s="120"/>
      <c r="I114" s="121"/>
      <c r="J114" s="120" t="s">
        <v>137</v>
      </c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2">
        <f>'20 - Rozvaděče venek'!J30</f>
        <v>0</v>
      </c>
      <c r="AH114" s="121"/>
      <c r="AI114" s="121"/>
      <c r="AJ114" s="121"/>
      <c r="AK114" s="121"/>
      <c r="AL114" s="121"/>
      <c r="AM114" s="121"/>
      <c r="AN114" s="122">
        <f>SUM(AG114,AT114)</f>
        <v>0</v>
      </c>
      <c r="AO114" s="121"/>
      <c r="AP114" s="121"/>
      <c r="AQ114" s="123" t="s">
        <v>80</v>
      </c>
      <c r="AR114" s="124"/>
      <c r="AS114" s="125">
        <v>0</v>
      </c>
      <c r="AT114" s="126">
        <f>ROUND(SUM(AV114:AW114),2)</f>
        <v>0</v>
      </c>
      <c r="AU114" s="127">
        <f>'20 - Rozvaděče venek'!P118</f>
        <v>0</v>
      </c>
      <c r="AV114" s="126">
        <f>'20 - Rozvaděče venek'!J33</f>
        <v>0</v>
      </c>
      <c r="AW114" s="126">
        <f>'20 - Rozvaděče venek'!J34</f>
        <v>0</v>
      </c>
      <c r="AX114" s="126">
        <f>'20 - Rozvaděče venek'!J35</f>
        <v>0</v>
      </c>
      <c r="AY114" s="126">
        <f>'20 - Rozvaděče venek'!J36</f>
        <v>0</v>
      </c>
      <c r="AZ114" s="126">
        <f>'20 - Rozvaděče venek'!F33</f>
        <v>0</v>
      </c>
      <c r="BA114" s="126">
        <f>'20 - Rozvaděče venek'!F34</f>
        <v>0</v>
      </c>
      <c r="BB114" s="126">
        <f>'20 - Rozvaděče venek'!F35</f>
        <v>0</v>
      </c>
      <c r="BC114" s="126">
        <f>'20 - Rozvaděče venek'!F36</f>
        <v>0</v>
      </c>
      <c r="BD114" s="128">
        <f>'20 - Rozvaděče venek'!F37</f>
        <v>0</v>
      </c>
      <c r="BE114" s="7"/>
      <c r="BT114" s="129" t="s">
        <v>81</v>
      </c>
      <c r="BV114" s="129" t="s">
        <v>75</v>
      </c>
      <c r="BW114" s="129" t="s">
        <v>138</v>
      </c>
      <c r="BX114" s="129" t="s">
        <v>5</v>
      </c>
      <c r="CL114" s="129" t="s">
        <v>1</v>
      </c>
      <c r="CM114" s="129" t="s">
        <v>83</v>
      </c>
    </row>
    <row r="115" s="7" customFormat="1" ht="16.5" customHeight="1">
      <c r="A115" s="117" t="s">
        <v>77</v>
      </c>
      <c r="B115" s="118"/>
      <c r="C115" s="119"/>
      <c r="D115" s="120" t="s">
        <v>7</v>
      </c>
      <c r="E115" s="120"/>
      <c r="F115" s="120"/>
      <c r="G115" s="120"/>
      <c r="H115" s="120"/>
      <c r="I115" s="121"/>
      <c r="J115" s="120" t="s">
        <v>139</v>
      </c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2">
        <f>'21 - Stavební práce'!J30</f>
        <v>0</v>
      </c>
      <c r="AH115" s="121"/>
      <c r="AI115" s="121"/>
      <c r="AJ115" s="121"/>
      <c r="AK115" s="121"/>
      <c r="AL115" s="121"/>
      <c r="AM115" s="121"/>
      <c r="AN115" s="122">
        <f>SUM(AG115,AT115)</f>
        <v>0</v>
      </c>
      <c r="AO115" s="121"/>
      <c r="AP115" s="121"/>
      <c r="AQ115" s="123" t="s">
        <v>80</v>
      </c>
      <c r="AR115" s="124"/>
      <c r="AS115" s="125">
        <v>0</v>
      </c>
      <c r="AT115" s="126">
        <f>ROUND(SUM(AV115:AW115),2)</f>
        <v>0</v>
      </c>
      <c r="AU115" s="127">
        <f>'21 - Stavební práce'!P122</f>
        <v>0</v>
      </c>
      <c r="AV115" s="126">
        <f>'21 - Stavební práce'!J33</f>
        <v>0</v>
      </c>
      <c r="AW115" s="126">
        <f>'21 - Stavební práce'!J34</f>
        <v>0</v>
      </c>
      <c r="AX115" s="126">
        <f>'21 - Stavební práce'!J35</f>
        <v>0</v>
      </c>
      <c r="AY115" s="126">
        <f>'21 - Stavební práce'!J36</f>
        <v>0</v>
      </c>
      <c r="AZ115" s="126">
        <f>'21 - Stavební práce'!F33</f>
        <v>0</v>
      </c>
      <c r="BA115" s="126">
        <f>'21 - Stavební práce'!F34</f>
        <v>0</v>
      </c>
      <c r="BB115" s="126">
        <f>'21 - Stavební práce'!F35</f>
        <v>0</v>
      </c>
      <c r="BC115" s="126">
        <f>'21 - Stavební práce'!F36</f>
        <v>0</v>
      </c>
      <c r="BD115" s="128">
        <f>'21 - Stavební práce'!F37</f>
        <v>0</v>
      </c>
      <c r="BE115" s="7"/>
      <c r="BT115" s="129" t="s">
        <v>81</v>
      </c>
      <c r="BV115" s="129" t="s">
        <v>75</v>
      </c>
      <c r="BW115" s="129" t="s">
        <v>140</v>
      </c>
      <c r="BX115" s="129" t="s">
        <v>5</v>
      </c>
      <c r="CL115" s="129" t="s">
        <v>1</v>
      </c>
      <c r="CM115" s="129" t="s">
        <v>83</v>
      </c>
    </row>
    <row r="116" s="7" customFormat="1" ht="16.5" customHeight="1">
      <c r="A116" s="117" t="s">
        <v>77</v>
      </c>
      <c r="B116" s="118"/>
      <c r="C116" s="119"/>
      <c r="D116" s="120" t="s">
        <v>141</v>
      </c>
      <c r="E116" s="120"/>
      <c r="F116" s="120"/>
      <c r="G116" s="120"/>
      <c r="H116" s="120"/>
      <c r="I116" s="121"/>
      <c r="J116" s="120" t="s">
        <v>142</v>
      </c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2">
        <f>'22 - Vedlejší rozpočtové ...'!J30</f>
        <v>0</v>
      </c>
      <c r="AH116" s="121"/>
      <c r="AI116" s="121"/>
      <c r="AJ116" s="121"/>
      <c r="AK116" s="121"/>
      <c r="AL116" s="121"/>
      <c r="AM116" s="121"/>
      <c r="AN116" s="122">
        <f>SUM(AG116,AT116)</f>
        <v>0</v>
      </c>
      <c r="AO116" s="121"/>
      <c r="AP116" s="121"/>
      <c r="AQ116" s="123" t="s">
        <v>80</v>
      </c>
      <c r="AR116" s="124"/>
      <c r="AS116" s="130">
        <v>0</v>
      </c>
      <c r="AT116" s="131">
        <f>ROUND(SUM(AV116:AW116),2)</f>
        <v>0</v>
      </c>
      <c r="AU116" s="132">
        <f>'22 - Vedlejší rozpočtové ...'!P117</f>
        <v>0</v>
      </c>
      <c r="AV116" s="131">
        <f>'22 - Vedlejší rozpočtové ...'!J33</f>
        <v>0</v>
      </c>
      <c r="AW116" s="131">
        <f>'22 - Vedlejší rozpočtové ...'!J34</f>
        <v>0</v>
      </c>
      <c r="AX116" s="131">
        <f>'22 - Vedlejší rozpočtové ...'!J35</f>
        <v>0</v>
      </c>
      <c r="AY116" s="131">
        <f>'22 - Vedlejší rozpočtové ...'!J36</f>
        <v>0</v>
      </c>
      <c r="AZ116" s="131">
        <f>'22 - Vedlejší rozpočtové ...'!F33</f>
        <v>0</v>
      </c>
      <c r="BA116" s="131">
        <f>'22 - Vedlejší rozpočtové ...'!F34</f>
        <v>0</v>
      </c>
      <c r="BB116" s="131">
        <f>'22 - Vedlejší rozpočtové ...'!F35</f>
        <v>0</v>
      </c>
      <c r="BC116" s="131">
        <f>'22 - Vedlejší rozpočtové ...'!F36</f>
        <v>0</v>
      </c>
      <c r="BD116" s="133">
        <f>'22 - Vedlejší rozpočtové ...'!F37</f>
        <v>0</v>
      </c>
      <c r="BE116" s="7"/>
      <c r="BT116" s="129" t="s">
        <v>81</v>
      </c>
      <c r="BV116" s="129" t="s">
        <v>75</v>
      </c>
      <c r="BW116" s="129" t="s">
        <v>143</v>
      </c>
      <c r="BX116" s="129" t="s">
        <v>5</v>
      </c>
      <c r="CL116" s="129" t="s">
        <v>1</v>
      </c>
      <c r="CM116" s="129" t="s">
        <v>83</v>
      </c>
    </row>
    <row r="117" s="2" customFormat="1" ht="30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42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</row>
    <row r="118" s="2" customFormat="1" ht="6.96" customHeight="1">
      <c r="A118" s="36"/>
      <c r="B118" s="64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42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</row>
  </sheetData>
  <sheetProtection sheet="1" formatColumns="0" formatRows="0" objects="1" scenarios="1" spinCount="100000" saltValue="W6riA3ipq6ZGmhZo6vAWEBZOvFEG9PaNPlzDUVK0I4bfIgXmH7KIAZgw7lr5Znrff1zn5bxWHlvhFn0QfUFK5g==" hashValue="FRgLnIBXFurd/A+jx84Vn/PY18+lvGCV+q6QXpVp/YkYcwRv5nDfKrrchrcWLyM08Lo8p6e1YnhXwGtT1OXdOA==" algorithmName="SHA-512" password="CC35"/>
  <mergeCells count="126">
    <mergeCell ref="C92:G92"/>
    <mergeCell ref="D97:H97"/>
    <mergeCell ref="D109:H109"/>
    <mergeCell ref="D102:H102"/>
    <mergeCell ref="D104:H104"/>
    <mergeCell ref="D101:H101"/>
    <mergeCell ref="D110:H110"/>
    <mergeCell ref="D100:H100"/>
    <mergeCell ref="D111:H111"/>
    <mergeCell ref="D107:H107"/>
    <mergeCell ref="D99:H99"/>
    <mergeCell ref="D98:H98"/>
    <mergeCell ref="D116:H116"/>
    <mergeCell ref="D112:H112"/>
    <mergeCell ref="D105:H105"/>
    <mergeCell ref="D96:H96"/>
    <mergeCell ref="D95:H95"/>
    <mergeCell ref="D113:H113"/>
    <mergeCell ref="D108:H108"/>
    <mergeCell ref="D114:H114"/>
    <mergeCell ref="D115:H115"/>
    <mergeCell ref="D106:H106"/>
    <mergeCell ref="D103:H103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1:AM101"/>
    <mergeCell ref="AN101:AP101"/>
    <mergeCell ref="AG102:AM102"/>
    <mergeCell ref="AN102:AP102"/>
    <mergeCell ref="AN103:AP103"/>
    <mergeCell ref="AG103:AM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I92:AF92"/>
    <mergeCell ref="J109:AF109"/>
    <mergeCell ref="J104:AF104"/>
    <mergeCell ref="J111:AF111"/>
    <mergeCell ref="J112:AF112"/>
    <mergeCell ref="J113:AF113"/>
    <mergeCell ref="J114:AF114"/>
    <mergeCell ref="J115:AF115"/>
    <mergeCell ref="J110:AF110"/>
    <mergeCell ref="J108:AF108"/>
    <mergeCell ref="J116:AF116"/>
    <mergeCell ref="J106:AF106"/>
    <mergeCell ref="J95:AF95"/>
    <mergeCell ref="J96:AF96"/>
    <mergeCell ref="J107:AF107"/>
    <mergeCell ref="J98:AF98"/>
    <mergeCell ref="J99:AF99"/>
    <mergeCell ref="J97:AF97"/>
    <mergeCell ref="J101:AF101"/>
    <mergeCell ref="J102:AF102"/>
    <mergeCell ref="J103:AF103"/>
    <mergeCell ref="J105:AF105"/>
    <mergeCell ref="J100:AF100"/>
    <mergeCell ref="L85:AO85"/>
    <mergeCell ref="AM90:AP90"/>
    <mergeCell ref="AM89:AP89"/>
    <mergeCell ref="AM87:AN87"/>
    <mergeCell ref="AS89:AT91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9:AM99"/>
    <mergeCell ref="AN99:AP99"/>
    <mergeCell ref="AN100:AP100"/>
    <mergeCell ref="AG100:AM100"/>
    <mergeCell ref="AG94:AM94"/>
    <mergeCell ref="AN94:AP94"/>
  </mergeCells>
  <hyperlinks>
    <hyperlink ref="A95" location="'01 - Elektrorozvodna'!C2" display="/"/>
    <hyperlink ref="A96" location="'02 - Svítidla'!C2" display="/"/>
    <hyperlink ref="A97" location="'03 - R1A'!C2" display="/"/>
    <hyperlink ref="A98" location="'04 - R2A'!C2" display="/"/>
    <hyperlink ref="A99" location="'05 - R3A'!C2" display="/"/>
    <hyperlink ref="A100" location="'06 - R4A'!C2" display="/"/>
    <hyperlink ref="A101" location="'07 - R5A'!C2" display="/"/>
    <hyperlink ref="A102" location="'08 - R6A'!C2" display="/"/>
    <hyperlink ref="A103" location="'09 - R7A'!C2" display="/"/>
    <hyperlink ref="A104" location="'10 - R8A'!C2" display="/"/>
    <hyperlink ref="A105" location="'11 - R9A'!C2" display="/"/>
    <hyperlink ref="A106" location="'12 - R10A'!C2" display="/"/>
    <hyperlink ref="A107" location="'13 - R11A'!C2" display="/"/>
    <hyperlink ref="A108" location="'14 - R12A'!C2" display="/"/>
    <hyperlink ref="A109" location="'15 - R13A'!C2" display="/"/>
    <hyperlink ref="A110" location="'16 - R14A'!C2" display="/"/>
    <hyperlink ref="A111" location="'17 - R15A'!C2" display="/"/>
    <hyperlink ref="A112" location="'18 - R16A'!C2" display="/"/>
    <hyperlink ref="A113" location="'19 - R17A'!C2" display="/"/>
    <hyperlink ref="A114" location="'20 - Rozvaděče venek'!C2" display="/"/>
    <hyperlink ref="A115" location="'21 - Stavební práce'!C2" display="/"/>
    <hyperlink ref="A116" location="'22 - Vedlejší rozpočt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144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Odborné učiliště Příbram - kompletní rekonstrukce el. rozvodů - dílny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145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146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12. 5. 2021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ROUND(J134,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ROUND((SUM(BE134:BE374)),  2)</f>
        <v>0</v>
      </c>
      <c r="G33" s="36"/>
      <c r="H33" s="36"/>
      <c r="I33" s="153">
        <v>0.20999999999999999</v>
      </c>
      <c r="J33" s="152">
        <f>ROUND(((SUM(BE134:BE374))*I33),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ROUND((SUM(BF134:BF374)),  2)</f>
        <v>0</v>
      </c>
      <c r="G34" s="36"/>
      <c r="H34" s="36"/>
      <c r="I34" s="153">
        <v>0.14999999999999999</v>
      </c>
      <c r="J34" s="152">
        <f>ROUND(((SUM(BF134:BF374))*I34),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ROUND((SUM(BG134:BG374)),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ROUND((SUM(BH134:BH374)),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ROUND((SUM(BI134:BI374)),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Odborné učiliště Příbram - kompletní rekonstrukce el. rozvodů - dílny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145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01 - Elektrorozvodna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12. 5. 2021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148</v>
      </c>
      <c r="D94" s="174"/>
      <c r="E94" s="174"/>
      <c r="F94" s="174"/>
      <c r="G94" s="174"/>
      <c r="H94" s="174"/>
      <c r="I94" s="174"/>
      <c r="J94" s="175" t="s">
        <v>149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150</v>
      </c>
      <c r="D96" s="38"/>
      <c r="E96" s="38"/>
      <c r="F96" s="38"/>
      <c r="G96" s="38"/>
      <c r="H96" s="38"/>
      <c r="I96" s="38"/>
      <c r="J96" s="108">
        <f>J134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151</v>
      </c>
    </row>
    <row r="97" s="9" customFormat="1" ht="24.96" customHeight="1">
      <c r="A97" s="9"/>
      <c r="B97" s="177"/>
      <c r="C97" s="178"/>
      <c r="D97" s="179" t="s">
        <v>152</v>
      </c>
      <c r="E97" s="180"/>
      <c r="F97" s="180"/>
      <c r="G97" s="180"/>
      <c r="H97" s="180"/>
      <c r="I97" s="180"/>
      <c r="J97" s="181">
        <f>J135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153</v>
      </c>
      <c r="E98" s="186"/>
      <c r="F98" s="186"/>
      <c r="G98" s="186"/>
      <c r="H98" s="186"/>
      <c r="I98" s="186"/>
      <c r="J98" s="187">
        <f>J136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154</v>
      </c>
      <c r="E99" s="186"/>
      <c r="F99" s="186"/>
      <c r="G99" s="186"/>
      <c r="H99" s="186"/>
      <c r="I99" s="186"/>
      <c r="J99" s="187">
        <f>J158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155</v>
      </c>
      <c r="E100" s="186"/>
      <c r="F100" s="186"/>
      <c r="G100" s="186"/>
      <c r="H100" s="186"/>
      <c r="I100" s="186"/>
      <c r="J100" s="187">
        <f>J177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156</v>
      </c>
      <c r="E101" s="186"/>
      <c r="F101" s="186"/>
      <c r="G101" s="186"/>
      <c r="H101" s="186"/>
      <c r="I101" s="186"/>
      <c r="J101" s="187">
        <f>J187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157</v>
      </c>
      <c r="E102" s="186"/>
      <c r="F102" s="186"/>
      <c r="G102" s="186"/>
      <c r="H102" s="186"/>
      <c r="I102" s="186"/>
      <c r="J102" s="187">
        <f>J201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84"/>
      <c r="D103" s="185" t="s">
        <v>158</v>
      </c>
      <c r="E103" s="186"/>
      <c r="F103" s="186"/>
      <c r="G103" s="186"/>
      <c r="H103" s="186"/>
      <c r="I103" s="186"/>
      <c r="J103" s="187">
        <f>J215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159</v>
      </c>
      <c r="E104" s="186"/>
      <c r="F104" s="186"/>
      <c r="G104" s="186"/>
      <c r="H104" s="186"/>
      <c r="I104" s="186"/>
      <c r="J104" s="187">
        <f>J232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84"/>
      <c r="D105" s="185" t="s">
        <v>160</v>
      </c>
      <c r="E105" s="186"/>
      <c r="F105" s="186"/>
      <c r="G105" s="186"/>
      <c r="H105" s="186"/>
      <c r="I105" s="186"/>
      <c r="J105" s="187">
        <f>J240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3"/>
      <c r="C106" s="184"/>
      <c r="D106" s="185" t="s">
        <v>161</v>
      </c>
      <c r="E106" s="186"/>
      <c r="F106" s="186"/>
      <c r="G106" s="186"/>
      <c r="H106" s="186"/>
      <c r="I106" s="186"/>
      <c r="J106" s="187">
        <f>J254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3"/>
      <c r="C107" s="184"/>
      <c r="D107" s="185" t="s">
        <v>162</v>
      </c>
      <c r="E107" s="186"/>
      <c r="F107" s="186"/>
      <c r="G107" s="186"/>
      <c r="H107" s="186"/>
      <c r="I107" s="186"/>
      <c r="J107" s="187">
        <f>J267</f>
        <v>0</v>
      </c>
      <c r="K107" s="184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3"/>
      <c r="C108" s="184"/>
      <c r="D108" s="185" t="s">
        <v>163</v>
      </c>
      <c r="E108" s="186"/>
      <c r="F108" s="186"/>
      <c r="G108" s="186"/>
      <c r="H108" s="186"/>
      <c r="I108" s="186"/>
      <c r="J108" s="187">
        <f>J282</f>
        <v>0</v>
      </c>
      <c r="K108" s="184"/>
      <c r="L108" s="18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83"/>
      <c r="C109" s="184"/>
      <c r="D109" s="185" t="s">
        <v>164</v>
      </c>
      <c r="E109" s="186"/>
      <c r="F109" s="186"/>
      <c r="G109" s="186"/>
      <c r="H109" s="186"/>
      <c r="I109" s="186"/>
      <c r="J109" s="187">
        <f>J298</f>
        <v>0</v>
      </c>
      <c r="K109" s="184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83"/>
      <c r="C110" s="184"/>
      <c r="D110" s="185" t="s">
        <v>165</v>
      </c>
      <c r="E110" s="186"/>
      <c r="F110" s="186"/>
      <c r="G110" s="186"/>
      <c r="H110" s="186"/>
      <c r="I110" s="186"/>
      <c r="J110" s="187">
        <f>J303</f>
        <v>0</v>
      </c>
      <c r="K110" s="184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83"/>
      <c r="C111" s="184"/>
      <c r="D111" s="185" t="s">
        <v>166</v>
      </c>
      <c r="E111" s="186"/>
      <c r="F111" s="186"/>
      <c r="G111" s="186"/>
      <c r="H111" s="186"/>
      <c r="I111" s="186"/>
      <c r="J111" s="187">
        <f>J330</f>
        <v>0</v>
      </c>
      <c r="K111" s="184"/>
      <c r="L111" s="18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83"/>
      <c r="C112" s="184"/>
      <c r="D112" s="185" t="s">
        <v>167</v>
      </c>
      <c r="E112" s="186"/>
      <c r="F112" s="186"/>
      <c r="G112" s="186"/>
      <c r="H112" s="186"/>
      <c r="I112" s="186"/>
      <c r="J112" s="187">
        <f>J346</f>
        <v>0</v>
      </c>
      <c r="K112" s="184"/>
      <c r="L112" s="18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83"/>
      <c r="C113" s="184"/>
      <c r="D113" s="185" t="s">
        <v>168</v>
      </c>
      <c r="E113" s="186"/>
      <c r="F113" s="186"/>
      <c r="G113" s="186"/>
      <c r="H113" s="186"/>
      <c r="I113" s="186"/>
      <c r="J113" s="187">
        <f>J355</f>
        <v>0</v>
      </c>
      <c r="K113" s="184"/>
      <c r="L113" s="18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21.84" customHeight="1">
      <c r="A114" s="10"/>
      <c r="B114" s="183"/>
      <c r="C114" s="184"/>
      <c r="D114" s="185" t="s">
        <v>169</v>
      </c>
      <c r="E114" s="186"/>
      <c r="F114" s="186"/>
      <c r="G114" s="186"/>
      <c r="H114" s="186"/>
      <c r="I114" s="186"/>
      <c r="J114" s="187">
        <f>J362</f>
        <v>0</v>
      </c>
      <c r="K114" s="184"/>
      <c r="L114" s="18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64"/>
      <c r="C116" s="65"/>
      <c r="D116" s="65"/>
      <c r="E116" s="65"/>
      <c r="F116" s="65"/>
      <c r="G116" s="65"/>
      <c r="H116" s="65"/>
      <c r="I116" s="65"/>
      <c r="J116" s="65"/>
      <c r="K116" s="65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20" s="2" customFormat="1" ht="6.96" customHeight="1">
      <c r="A120" s="36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24.96" customHeight="1">
      <c r="A121" s="36"/>
      <c r="B121" s="37"/>
      <c r="C121" s="21" t="s">
        <v>170</v>
      </c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2" customHeight="1">
      <c r="A123" s="36"/>
      <c r="B123" s="37"/>
      <c r="C123" s="30" t="s">
        <v>16</v>
      </c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26.25" customHeight="1">
      <c r="A124" s="36"/>
      <c r="B124" s="37"/>
      <c r="C124" s="38"/>
      <c r="D124" s="38"/>
      <c r="E124" s="172" t="str">
        <f>E7</f>
        <v>Odborné učiliště Příbram - kompletní rekonstrukce el. rozvodů - dílny</v>
      </c>
      <c r="F124" s="30"/>
      <c r="G124" s="30"/>
      <c r="H124" s="30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2" customHeight="1">
      <c r="A125" s="36"/>
      <c r="B125" s="37"/>
      <c r="C125" s="30" t="s">
        <v>145</v>
      </c>
      <c r="D125" s="38"/>
      <c r="E125" s="38"/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6.5" customHeight="1">
      <c r="A126" s="36"/>
      <c r="B126" s="37"/>
      <c r="C126" s="38"/>
      <c r="D126" s="38"/>
      <c r="E126" s="74" t="str">
        <f>E9</f>
        <v>01 - Elektrorozvodna</v>
      </c>
      <c r="F126" s="38"/>
      <c r="G126" s="38"/>
      <c r="H126" s="38"/>
      <c r="I126" s="38"/>
      <c r="J126" s="38"/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6.96" customHeight="1">
      <c r="A127" s="36"/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2" customHeight="1">
      <c r="A128" s="36"/>
      <c r="B128" s="37"/>
      <c r="C128" s="30" t="s">
        <v>20</v>
      </c>
      <c r="D128" s="38"/>
      <c r="E128" s="38"/>
      <c r="F128" s="25" t="str">
        <f>F12</f>
        <v xml:space="preserve"> </v>
      </c>
      <c r="G128" s="38"/>
      <c r="H128" s="38"/>
      <c r="I128" s="30" t="s">
        <v>22</v>
      </c>
      <c r="J128" s="77" t="str">
        <f>IF(J12="","",J12)</f>
        <v>12. 5. 2021</v>
      </c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6.96" customHeight="1">
      <c r="A129" s="36"/>
      <c r="B129" s="37"/>
      <c r="C129" s="38"/>
      <c r="D129" s="38"/>
      <c r="E129" s="38"/>
      <c r="F129" s="38"/>
      <c r="G129" s="38"/>
      <c r="H129" s="38"/>
      <c r="I129" s="38"/>
      <c r="J129" s="38"/>
      <c r="K129" s="38"/>
      <c r="L129" s="61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15.15" customHeight="1">
      <c r="A130" s="36"/>
      <c r="B130" s="37"/>
      <c r="C130" s="30" t="s">
        <v>24</v>
      </c>
      <c r="D130" s="38"/>
      <c r="E130" s="38"/>
      <c r="F130" s="25" t="str">
        <f>E15</f>
        <v xml:space="preserve"> </v>
      </c>
      <c r="G130" s="38"/>
      <c r="H130" s="38"/>
      <c r="I130" s="30" t="s">
        <v>29</v>
      </c>
      <c r="J130" s="34" t="str">
        <f>E21</f>
        <v xml:space="preserve"> </v>
      </c>
      <c r="K130" s="38"/>
      <c r="L130" s="61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15.15" customHeight="1">
      <c r="A131" s="36"/>
      <c r="B131" s="37"/>
      <c r="C131" s="30" t="s">
        <v>27</v>
      </c>
      <c r="D131" s="38"/>
      <c r="E131" s="38"/>
      <c r="F131" s="25" t="str">
        <f>IF(E18="","",E18)</f>
        <v>Vyplň údaj</v>
      </c>
      <c r="G131" s="38"/>
      <c r="H131" s="38"/>
      <c r="I131" s="30" t="s">
        <v>31</v>
      </c>
      <c r="J131" s="34" t="str">
        <f>E24</f>
        <v xml:space="preserve"> </v>
      </c>
      <c r="K131" s="38"/>
      <c r="L131" s="61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10.32" customHeight="1">
      <c r="A132" s="36"/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61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11" customFormat="1" ht="29.28" customHeight="1">
      <c r="A133" s="189"/>
      <c r="B133" s="190"/>
      <c r="C133" s="191" t="s">
        <v>171</v>
      </c>
      <c r="D133" s="192" t="s">
        <v>58</v>
      </c>
      <c r="E133" s="192" t="s">
        <v>54</v>
      </c>
      <c r="F133" s="192" t="s">
        <v>55</v>
      </c>
      <c r="G133" s="192" t="s">
        <v>172</v>
      </c>
      <c r="H133" s="192" t="s">
        <v>173</v>
      </c>
      <c r="I133" s="192" t="s">
        <v>174</v>
      </c>
      <c r="J133" s="193" t="s">
        <v>149</v>
      </c>
      <c r="K133" s="194" t="s">
        <v>175</v>
      </c>
      <c r="L133" s="195"/>
      <c r="M133" s="98" t="s">
        <v>1</v>
      </c>
      <c r="N133" s="99" t="s">
        <v>37</v>
      </c>
      <c r="O133" s="99" t="s">
        <v>176</v>
      </c>
      <c r="P133" s="99" t="s">
        <v>177</v>
      </c>
      <c r="Q133" s="99" t="s">
        <v>178</v>
      </c>
      <c r="R133" s="99" t="s">
        <v>179</v>
      </c>
      <c r="S133" s="99" t="s">
        <v>180</v>
      </c>
      <c r="T133" s="100" t="s">
        <v>181</v>
      </c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</row>
    <row r="134" s="2" customFormat="1" ht="22.8" customHeight="1">
      <c r="A134" s="36"/>
      <c r="B134" s="37"/>
      <c r="C134" s="105" t="s">
        <v>182</v>
      </c>
      <c r="D134" s="38"/>
      <c r="E134" s="38"/>
      <c r="F134" s="38"/>
      <c r="G134" s="38"/>
      <c r="H134" s="38"/>
      <c r="I134" s="38"/>
      <c r="J134" s="196">
        <f>BK134</f>
        <v>0</v>
      </c>
      <c r="K134" s="38"/>
      <c r="L134" s="42"/>
      <c r="M134" s="101"/>
      <c r="N134" s="197"/>
      <c r="O134" s="102"/>
      <c r="P134" s="198">
        <f>P135</f>
        <v>0</v>
      </c>
      <c r="Q134" s="102"/>
      <c r="R134" s="198">
        <f>R135</f>
        <v>0</v>
      </c>
      <c r="S134" s="102"/>
      <c r="T134" s="199">
        <f>T135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72</v>
      </c>
      <c r="AU134" s="15" t="s">
        <v>151</v>
      </c>
      <c r="BK134" s="200">
        <f>BK135</f>
        <v>0</v>
      </c>
    </row>
    <row r="135" s="12" customFormat="1" ht="25.92" customHeight="1">
      <c r="A135" s="12"/>
      <c r="B135" s="201"/>
      <c r="C135" s="202"/>
      <c r="D135" s="203" t="s">
        <v>72</v>
      </c>
      <c r="E135" s="204" t="s">
        <v>183</v>
      </c>
      <c r="F135" s="204" t="s">
        <v>183</v>
      </c>
      <c r="G135" s="202"/>
      <c r="H135" s="202"/>
      <c r="I135" s="205"/>
      <c r="J135" s="206">
        <f>BK135</f>
        <v>0</v>
      </c>
      <c r="K135" s="202"/>
      <c r="L135" s="207"/>
      <c r="M135" s="208"/>
      <c r="N135" s="209"/>
      <c r="O135" s="209"/>
      <c r="P135" s="210">
        <f>P136+P158+P177+P187+P201+P215+P232+P240+P254+P267+P282</f>
        <v>0</v>
      </c>
      <c r="Q135" s="209"/>
      <c r="R135" s="210">
        <f>R136+R158+R177+R187+R201+R215+R232+R240+R254+R267+R282</f>
        <v>0</v>
      </c>
      <c r="S135" s="209"/>
      <c r="T135" s="211">
        <f>T136+T158+T177+T187+T201+T215+T232+T240+T254+T267+T282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2" t="s">
        <v>81</v>
      </c>
      <c r="AT135" s="213" t="s">
        <v>72</v>
      </c>
      <c r="AU135" s="213" t="s">
        <v>73</v>
      </c>
      <c r="AY135" s="212" t="s">
        <v>184</v>
      </c>
      <c r="BK135" s="214">
        <f>BK136+BK158+BK177+BK187+BK201+BK215+BK232+BK240+BK254+BK267+BK282</f>
        <v>0</v>
      </c>
    </row>
    <row r="136" s="12" customFormat="1" ht="22.8" customHeight="1">
      <c r="A136" s="12"/>
      <c r="B136" s="201"/>
      <c r="C136" s="202"/>
      <c r="D136" s="203" t="s">
        <v>72</v>
      </c>
      <c r="E136" s="215" t="s">
        <v>78</v>
      </c>
      <c r="F136" s="215" t="s">
        <v>79</v>
      </c>
      <c r="G136" s="202"/>
      <c r="H136" s="202"/>
      <c r="I136" s="205"/>
      <c r="J136" s="216">
        <f>BK136</f>
        <v>0</v>
      </c>
      <c r="K136" s="202"/>
      <c r="L136" s="207"/>
      <c r="M136" s="208"/>
      <c r="N136" s="209"/>
      <c r="O136" s="209"/>
      <c r="P136" s="210">
        <f>SUM(P137:P157)</f>
        <v>0</v>
      </c>
      <c r="Q136" s="209"/>
      <c r="R136" s="210">
        <f>SUM(R137:R157)</f>
        <v>0</v>
      </c>
      <c r="S136" s="209"/>
      <c r="T136" s="211">
        <f>SUM(T137:T157)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2" t="s">
        <v>81</v>
      </c>
      <c r="AT136" s="213" t="s">
        <v>72</v>
      </c>
      <c r="AU136" s="213" t="s">
        <v>81</v>
      </c>
      <c r="AY136" s="212" t="s">
        <v>184</v>
      </c>
      <c r="BK136" s="214">
        <f>SUM(BK137:BK157)</f>
        <v>0</v>
      </c>
    </row>
    <row r="137" s="2" customFormat="1" ht="24.15" customHeight="1">
      <c r="A137" s="36"/>
      <c r="B137" s="37"/>
      <c r="C137" s="217" t="s">
        <v>81</v>
      </c>
      <c r="D137" s="217" t="s">
        <v>185</v>
      </c>
      <c r="E137" s="218" t="s">
        <v>186</v>
      </c>
      <c r="F137" s="219" t="s">
        <v>187</v>
      </c>
      <c r="G137" s="220" t="s">
        <v>188</v>
      </c>
      <c r="H137" s="221">
        <v>5</v>
      </c>
      <c r="I137" s="222"/>
      <c r="J137" s="223">
        <f>ROUND(I137*H137,2)</f>
        <v>0</v>
      </c>
      <c r="K137" s="224"/>
      <c r="L137" s="225"/>
      <c r="M137" s="226" t="s">
        <v>1</v>
      </c>
      <c r="N137" s="227" t="s">
        <v>38</v>
      </c>
      <c r="O137" s="89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0" t="s">
        <v>189</v>
      </c>
      <c r="AT137" s="230" t="s">
        <v>185</v>
      </c>
      <c r="AU137" s="230" t="s">
        <v>83</v>
      </c>
      <c r="AY137" s="15" t="s">
        <v>184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5" t="s">
        <v>81</v>
      </c>
      <c r="BK137" s="231">
        <f>ROUND(I137*H137,2)</f>
        <v>0</v>
      </c>
      <c r="BL137" s="15" t="s">
        <v>190</v>
      </c>
      <c r="BM137" s="230" t="s">
        <v>83</v>
      </c>
    </row>
    <row r="138" s="2" customFormat="1" ht="24.15" customHeight="1">
      <c r="A138" s="36"/>
      <c r="B138" s="37"/>
      <c r="C138" s="217" t="s">
        <v>83</v>
      </c>
      <c r="D138" s="217" t="s">
        <v>185</v>
      </c>
      <c r="E138" s="218" t="s">
        <v>191</v>
      </c>
      <c r="F138" s="219" t="s">
        <v>192</v>
      </c>
      <c r="G138" s="220" t="s">
        <v>188</v>
      </c>
      <c r="H138" s="221">
        <v>2</v>
      </c>
      <c r="I138" s="222"/>
      <c r="J138" s="223">
        <f>ROUND(I138*H138,2)</f>
        <v>0</v>
      </c>
      <c r="K138" s="224"/>
      <c r="L138" s="225"/>
      <c r="M138" s="226" t="s">
        <v>1</v>
      </c>
      <c r="N138" s="227" t="s">
        <v>38</v>
      </c>
      <c r="O138" s="89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0" t="s">
        <v>189</v>
      </c>
      <c r="AT138" s="230" t="s">
        <v>185</v>
      </c>
      <c r="AU138" s="230" t="s">
        <v>83</v>
      </c>
      <c r="AY138" s="15" t="s">
        <v>184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5" t="s">
        <v>81</v>
      </c>
      <c r="BK138" s="231">
        <f>ROUND(I138*H138,2)</f>
        <v>0</v>
      </c>
      <c r="BL138" s="15" t="s">
        <v>190</v>
      </c>
      <c r="BM138" s="230" t="s">
        <v>190</v>
      </c>
    </row>
    <row r="139" s="2" customFormat="1" ht="21.75" customHeight="1">
      <c r="A139" s="36"/>
      <c r="B139" s="37"/>
      <c r="C139" s="217" t="s">
        <v>193</v>
      </c>
      <c r="D139" s="217" t="s">
        <v>185</v>
      </c>
      <c r="E139" s="218" t="s">
        <v>194</v>
      </c>
      <c r="F139" s="219" t="s">
        <v>195</v>
      </c>
      <c r="G139" s="220" t="s">
        <v>188</v>
      </c>
      <c r="H139" s="221">
        <v>5</v>
      </c>
      <c r="I139" s="222"/>
      <c r="J139" s="223">
        <f>ROUND(I139*H139,2)</f>
        <v>0</v>
      </c>
      <c r="K139" s="224"/>
      <c r="L139" s="225"/>
      <c r="M139" s="226" t="s">
        <v>1</v>
      </c>
      <c r="N139" s="227" t="s">
        <v>38</v>
      </c>
      <c r="O139" s="89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0" t="s">
        <v>189</v>
      </c>
      <c r="AT139" s="230" t="s">
        <v>185</v>
      </c>
      <c r="AU139" s="230" t="s">
        <v>83</v>
      </c>
      <c r="AY139" s="15" t="s">
        <v>184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5" t="s">
        <v>81</v>
      </c>
      <c r="BK139" s="231">
        <f>ROUND(I139*H139,2)</f>
        <v>0</v>
      </c>
      <c r="BL139" s="15" t="s">
        <v>190</v>
      </c>
      <c r="BM139" s="230" t="s">
        <v>196</v>
      </c>
    </row>
    <row r="140" s="2" customFormat="1" ht="16.5" customHeight="1">
      <c r="A140" s="36"/>
      <c r="B140" s="37"/>
      <c r="C140" s="217" t="s">
        <v>190</v>
      </c>
      <c r="D140" s="217" t="s">
        <v>185</v>
      </c>
      <c r="E140" s="218" t="s">
        <v>197</v>
      </c>
      <c r="F140" s="219" t="s">
        <v>198</v>
      </c>
      <c r="G140" s="220" t="s">
        <v>188</v>
      </c>
      <c r="H140" s="221">
        <v>2</v>
      </c>
      <c r="I140" s="222"/>
      <c r="J140" s="223">
        <f>ROUND(I140*H140,2)</f>
        <v>0</v>
      </c>
      <c r="K140" s="224"/>
      <c r="L140" s="225"/>
      <c r="M140" s="226" t="s">
        <v>1</v>
      </c>
      <c r="N140" s="227" t="s">
        <v>38</v>
      </c>
      <c r="O140" s="89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0" t="s">
        <v>189</v>
      </c>
      <c r="AT140" s="230" t="s">
        <v>185</v>
      </c>
      <c r="AU140" s="230" t="s">
        <v>83</v>
      </c>
      <c r="AY140" s="15" t="s">
        <v>184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5" t="s">
        <v>81</v>
      </c>
      <c r="BK140" s="231">
        <f>ROUND(I140*H140,2)</f>
        <v>0</v>
      </c>
      <c r="BL140" s="15" t="s">
        <v>190</v>
      </c>
      <c r="BM140" s="230" t="s">
        <v>189</v>
      </c>
    </row>
    <row r="141" s="2" customFormat="1" ht="16.5" customHeight="1">
      <c r="A141" s="36"/>
      <c r="B141" s="37"/>
      <c r="C141" s="217" t="s">
        <v>199</v>
      </c>
      <c r="D141" s="217" t="s">
        <v>185</v>
      </c>
      <c r="E141" s="218" t="s">
        <v>200</v>
      </c>
      <c r="F141" s="219" t="s">
        <v>201</v>
      </c>
      <c r="G141" s="220" t="s">
        <v>188</v>
      </c>
      <c r="H141" s="221">
        <v>5</v>
      </c>
      <c r="I141" s="222"/>
      <c r="J141" s="223">
        <f>ROUND(I141*H141,2)</f>
        <v>0</v>
      </c>
      <c r="K141" s="224"/>
      <c r="L141" s="225"/>
      <c r="M141" s="226" t="s">
        <v>1</v>
      </c>
      <c r="N141" s="227" t="s">
        <v>38</v>
      </c>
      <c r="O141" s="89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0" t="s">
        <v>189</v>
      </c>
      <c r="AT141" s="230" t="s">
        <v>185</v>
      </c>
      <c r="AU141" s="230" t="s">
        <v>83</v>
      </c>
      <c r="AY141" s="15" t="s">
        <v>184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5" t="s">
        <v>81</v>
      </c>
      <c r="BK141" s="231">
        <f>ROUND(I141*H141,2)</f>
        <v>0</v>
      </c>
      <c r="BL141" s="15" t="s">
        <v>190</v>
      </c>
      <c r="BM141" s="230" t="s">
        <v>108</v>
      </c>
    </row>
    <row r="142" s="2" customFormat="1" ht="16.5" customHeight="1">
      <c r="A142" s="36"/>
      <c r="B142" s="37"/>
      <c r="C142" s="217" t="s">
        <v>196</v>
      </c>
      <c r="D142" s="217" t="s">
        <v>185</v>
      </c>
      <c r="E142" s="218" t="s">
        <v>202</v>
      </c>
      <c r="F142" s="219" t="s">
        <v>203</v>
      </c>
      <c r="G142" s="220" t="s">
        <v>188</v>
      </c>
      <c r="H142" s="221">
        <v>2</v>
      </c>
      <c r="I142" s="222"/>
      <c r="J142" s="223">
        <f>ROUND(I142*H142,2)</f>
        <v>0</v>
      </c>
      <c r="K142" s="224"/>
      <c r="L142" s="225"/>
      <c r="M142" s="226" t="s">
        <v>1</v>
      </c>
      <c r="N142" s="227" t="s">
        <v>38</v>
      </c>
      <c r="O142" s="89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0" t="s">
        <v>189</v>
      </c>
      <c r="AT142" s="230" t="s">
        <v>185</v>
      </c>
      <c r="AU142" s="230" t="s">
        <v>83</v>
      </c>
      <c r="AY142" s="15" t="s">
        <v>184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5" t="s">
        <v>81</v>
      </c>
      <c r="BK142" s="231">
        <f>ROUND(I142*H142,2)</f>
        <v>0</v>
      </c>
      <c r="BL142" s="15" t="s">
        <v>190</v>
      </c>
      <c r="BM142" s="230" t="s">
        <v>114</v>
      </c>
    </row>
    <row r="143" s="2" customFormat="1" ht="16.5" customHeight="1">
      <c r="A143" s="36"/>
      <c r="B143" s="37"/>
      <c r="C143" s="217" t="s">
        <v>204</v>
      </c>
      <c r="D143" s="217" t="s">
        <v>185</v>
      </c>
      <c r="E143" s="218" t="s">
        <v>205</v>
      </c>
      <c r="F143" s="219" t="s">
        <v>206</v>
      </c>
      <c r="G143" s="220" t="s">
        <v>188</v>
      </c>
      <c r="H143" s="221">
        <v>7</v>
      </c>
      <c r="I143" s="222"/>
      <c r="J143" s="223">
        <f>ROUND(I143*H143,2)</f>
        <v>0</v>
      </c>
      <c r="K143" s="224"/>
      <c r="L143" s="225"/>
      <c r="M143" s="226" t="s">
        <v>1</v>
      </c>
      <c r="N143" s="227" t="s">
        <v>38</v>
      </c>
      <c r="O143" s="89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0" t="s">
        <v>189</v>
      </c>
      <c r="AT143" s="230" t="s">
        <v>185</v>
      </c>
      <c r="AU143" s="230" t="s">
        <v>83</v>
      </c>
      <c r="AY143" s="15" t="s">
        <v>184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5" t="s">
        <v>81</v>
      </c>
      <c r="BK143" s="231">
        <f>ROUND(I143*H143,2)</f>
        <v>0</v>
      </c>
      <c r="BL143" s="15" t="s">
        <v>190</v>
      </c>
      <c r="BM143" s="230" t="s">
        <v>119</v>
      </c>
    </row>
    <row r="144" s="2" customFormat="1" ht="16.5" customHeight="1">
      <c r="A144" s="36"/>
      <c r="B144" s="37"/>
      <c r="C144" s="217" t="s">
        <v>189</v>
      </c>
      <c r="D144" s="217" t="s">
        <v>185</v>
      </c>
      <c r="E144" s="218" t="s">
        <v>207</v>
      </c>
      <c r="F144" s="219" t="s">
        <v>208</v>
      </c>
      <c r="G144" s="220" t="s">
        <v>188</v>
      </c>
      <c r="H144" s="221">
        <v>2</v>
      </c>
      <c r="I144" s="222"/>
      <c r="J144" s="223">
        <f>ROUND(I144*H144,2)</f>
        <v>0</v>
      </c>
      <c r="K144" s="224"/>
      <c r="L144" s="225"/>
      <c r="M144" s="226" t="s">
        <v>1</v>
      </c>
      <c r="N144" s="227" t="s">
        <v>38</v>
      </c>
      <c r="O144" s="89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0" t="s">
        <v>189</v>
      </c>
      <c r="AT144" s="230" t="s">
        <v>185</v>
      </c>
      <c r="AU144" s="230" t="s">
        <v>83</v>
      </c>
      <c r="AY144" s="15" t="s">
        <v>184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5" t="s">
        <v>81</v>
      </c>
      <c r="BK144" s="231">
        <f>ROUND(I144*H144,2)</f>
        <v>0</v>
      </c>
      <c r="BL144" s="15" t="s">
        <v>190</v>
      </c>
      <c r="BM144" s="230" t="s">
        <v>124</v>
      </c>
    </row>
    <row r="145" s="2" customFormat="1" ht="16.5" customHeight="1">
      <c r="A145" s="36"/>
      <c r="B145" s="37"/>
      <c r="C145" s="217" t="s">
        <v>209</v>
      </c>
      <c r="D145" s="217" t="s">
        <v>185</v>
      </c>
      <c r="E145" s="218" t="s">
        <v>210</v>
      </c>
      <c r="F145" s="219" t="s">
        <v>211</v>
      </c>
      <c r="G145" s="220" t="s">
        <v>188</v>
      </c>
      <c r="H145" s="221">
        <v>2</v>
      </c>
      <c r="I145" s="222"/>
      <c r="J145" s="223">
        <f>ROUND(I145*H145,2)</f>
        <v>0</v>
      </c>
      <c r="K145" s="224"/>
      <c r="L145" s="225"/>
      <c r="M145" s="226" t="s">
        <v>1</v>
      </c>
      <c r="N145" s="227" t="s">
        <v>38</v>
      </c>
      <c r="O145" s="89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0" t="s">
        <v>189</v>
      </c>
      <c r="AT145" s="230" t="s">
        <v>185</v>
      </c>
      <c r="AU145" s="230" t="s">
        <v>83</v>
      </c>
      <c r="AY145" s="15" t="s">
        <v>184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5" t="s">
        <v>81</v>
      </c>
      <c r="BK145" s="231">
        <f>ROUND(I145*H145,2)</f>
        <v>0</v>
      </c>
      <c r="BL145" s="15" t="s">
        <v>190</v>
      </c>
      <c r="BM145" s="230" t="s">
        <v>130</v>
      </c>
    </row>
    <row r="146" s="2" customFormat="1" ht="16.5" customHeight="1">
      <c r="A146" s="36"/>
      <c r="B146" s="37"/>
      <c r="C146" s="217" t="s">
        <v>108</v>
      </c>
      <c r="D146" s="217" t="s">
        <v>185</v>
      </c>
      <c r="E146" s="218" t="s">
        <v>212</v>
      </c>
      <c r="F146" s="219" t="s">
        <v>213</v>
      </c>
      <c r="G146" s="220" t="s">
        <v>188</v>
      </c>
      <c r="H146" s="221">
        <v>18</v>
      </c>
      <c r="I146" s="222"/>
      <c r="J146" s="223">
        <f>ROUND(I146*H146,2)</f>
        <v>0</v>
      </c>
      <c r="K146" s="224"/>
      <c r="L146" s="225"/>
      <c r="M146" s="226" t="s">
        <v>1</v>
      </c>
      <c r="N146" s="227" t="s">
        <v>38</v>
      </c>
      <c r="O146" s="89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0" t="s">
        <v>189</v>
      </c>
      <c r="AT146" s="230" t="s">
        <v>185</v>
      </c>
      <c r="AU146" s="230" t="s">
        <v>83</v>
      </c>
      <c r="AY146" s="15" t="s">
        <v>184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5" t="s">
        <v>81</v>
      </c>
      <c r="BK146" s="231">
        <f>ROUND(I146*H146,2)</f>
        <v>0</v>
      </c>
      <c r="BL146" s="15" t="s">
        <v>190</v>
      </c>
      <c r="BM146" s="230" t="s">
        <v>136</v>
      </c>
    </row>
    <row r="147" s="2" customFormat="1" ht="16.5" customHeight="1">
      <c r="A147" s="36"/>
      <c r="B147" s="37"/>
      <c r="C147" s="217" t="s">
        <v>111</v>
      </c>
      <c r="D147" s="217" t="s">
        <v>185</v>
      </c>
      <c r="E147" s="218" t="s">
        <v>214</v>
      </c>
      <c r="F147" s="219" t="s">
        <v>215</v>
      </c>
      <c r="G147" s="220" t="s">
        <v>188</v>
      </c>
      <c r="H147" s="221">
        <v>5</v>
      </c>
      <c r="I147" s="222"/>
      <c r="J147" s="223">
        <f>ROUND(I147*H147,2)</f>
        <v>0</v>
      </c>
      <c r="K147" s="224"/>
      <c r="L147" s="225"/>
      <c r="M147" s="226" t="s">
        <v>1</v>
      </c>
      <c r="N147" s="227" t="s">
        <v>38</v>
      </c>
      <c r="O147" s="89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0" t="s">
        <v>189</v>
      </c>
      <c r="AT147" s="230" t="s">
        <v>185</v>
      </c>
      <c r="AU147" s="230" t="s">
        <v>83</v>
      </c>
      <c r="AY147" s="15" t="s">
        <v>184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5" t="s">
        <v>81</v>
      </c>
      <c r="BK147" s="231">
        <f>ROUND(I147*H147,2)</f>
        <v>0</v>
      </c>
      <c r="BL147" s="15" t="s">
        <v>190</v>
      </c>
      <c r="BM147" s="230" t="s">
        <v>141</v>
      </c>
    </row>
    <row r="148" s="2" customFormat="1" ht="16.5" customHeight="1">
      <c r="A148" s="36"/>
      <c r="B148" s="37"/>
      <c r="C148" s="217" t="s">
        <v>114</v>
      </c>
      <c r="D148" s="217" t="s">
        <v>185</v>
      </c>
      <c r="E148" s="218" t="s">
        <v>216</v>
      </c>
      <c r="F148" s="219" t="s">
        <v>217</v>
      </c>
      <c r="G148" s="220" t="s">
        <v>188</v>
      </c>
      <c r="H148" s="221">
        <v>2</v>
      </c>
      <c r="I148" s="222"/>
      <c r="J148" s="223">
        <f>ROUND(I148*H148,2)</f>
        <v>0</v>
      </c>
      <c r="K148" s="224"/>
      <c r="L148" s="225"/>
      <c r="M148" s="226" t="s">
        <v>1</v>
      </c>
      <c r="N148" s="227" t="s">
        <v>38</v>
      </c>
      <c r="O148" s="89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0" t="s">
        <v>189</v>
      </c>
      <c r="AT148" s="230" t="s">
        <v>185</v>
      </c>
      <c r="AU148" s="230" t="s">
        <v>83</v>
      </c>
      <c r="AY148" s="15" t="s">
        <v>184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5" t="s">
        <v>81</v>
      </c>
      <c r="BK148" s="231">
        <f>ROUND(I148*H148,2)</f>
        <v>0</v>
      </c>
      <c r="BL148" s="15" t="s">
        <v>190</v>
      </c>
      <c r="BM148" s="230" t="s">
        <v>218</v>
      </c>
    </row>
    <row r="149" s="2" customFormat="1" ht="16.5" customHeight="1">
      <c r="A149" s="36"/>
      <c r="B149" s="37"/>
      <c r="C149" s="217" t="s">
        <v>14</v>
      </c>
      <c r="D149" s="217" t="s">
        <v>185</v>
      </c>
      <c r="E149" s="218" t="s">
        <v>219</v>
      </c>
      <c r="F149" s="219" t="s">
        <v>220</v>
      </c>
      <c r="G149" s="220" t="s">
        <v>188</v>
      </c>
      <c r="H149" s="221">
        <v>24</v>
      </c>
      <c r="I149" s="222"/>
      <c r="J149" s="223">
        <f>ROUND(I149*H149,2)</f>
        <v>0</v>
      </c>
      <c r="K149" s="224"/>
      <c r="L149" s="225"/>
      <c r="M149" s="226" t="s">
        <v>1</v>
      </c>
      <c r="N149" s="227" t="s">
        <v>38</v>
      </c>
      <c r="O149" s="89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30" t="s">
        <v>189</v>
      </c>
      <c r="AT149" s="230" t="s">
        <v>185</v>
      </c>
      <c r="AU149" s="230" t="s">
        <v>83</v>
      </c>
      <c r="AY149" s="15" t="s">
        <v>184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5" t="s">
        <v>81</v>
      </c>
      <c r="BK149" s="231">
        <f>ROUND(I149*H149,2)</f>
        <v>0</v>
      </c>
      <c r="BL149" s="15" t="s">
        <v>190</v>
      </c>
      <c r="BM149" s="230" t="s">
        <v>221</v>
      </c>
    </row>
    <row r="150" s="2" customFormat="1" ht="16.5" customHeight="1">
      <c r="A150" s="36"/>
      <c r="B150" s="37"/>
      <c r="C150" s="217" t="s">
        <v>119</v>
      </c>
      <c r="D150" s="217" t="s">
        <v>185</v>
      </c>
      <c r="E150" s="218" t="s">
        <v>222</v>
      </c>
      <c r="F150" s="219" t="s">
        <v>223</v>
      </c>
      <c r="G150" s="220" t="s">
        <v>188</v>
      </c>
      <c r="H150" s="221">
        <v>4</v>
      </c>
      <c r="I150" s="222"/>
      <c r="J150" s="223">
        <f>ROUND(I150*H150,2)</f>
        <v>0</v>
      </c>
      <c r="K150" s="224"/>
      <c r="L150" s="225"/>
      <c r="M150" s="226" t="s">
        <v>1</v>
      </c>
      <c r="N150" s="227" t="s">
        <v>38</v>
      </c>
      <c r="O150" s="89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0" t="s">
        <v>189</v>
      </c>
      <c r="AT150" s="230" t="s">
        <v>185</v>
      </c>
      <c r="AU150" s="230" t="s">
        <v>83</v>
      </c>
      <c r="AY150" s="15" t="s">
        <v>184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5" t="s">
        <v>81</v>
      </c>
      <c r="BK150" s="231">
        <f>ROUND(I150*H150,2)</f>
        <v>0</v>
      </c>
      <c r="BL150" s="15" t="s">
        <v>190</v>
      </c>
      <c r="BM150" s="230" t="s">
        <v>224</v>
      </c>
    </row>
    <row r="151" s="2" customFormat="1" ht="16.5" customHeight="1">
      <c r="A151" s="36"/>
      <c r="B151" s="37"/>
      <c r="C151" s="217" t="s">
        <v>8</v>
      </c>
      <c r="D151" s="217" t="s">
        <v>185</v>
      </c>
      <c r="E151" s="218" t="s">
        <v>225</v>
      </c>
      <c r="F151" s="219" t="s">
        <v>226</v>
      </c>
      <c r="G151" s="220" t="s">
        <v>188</v>
      </c>
      <c r="H151" s="221">
        <v>10</v>
      </c>
      <c r="I151" s="222"/>
      <c r="J151" s="223">
        <f>ROUND(I151*H151,2)</f>
        <v>0</v>
      </c>
      <c r="K151" s="224"/>
      <c r="L151" s="225"/>
      <c r="M151" s="226" t="s">
        <v>1</v>
      </c>
      <c r="N151" s="227" t="s">
        <v>38</v>
      </c>
      <c r="O151" s="89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30" t="s">
        <v>189</v>
      </c>
      <c r="AT151" s="230" t="s">
        <v>185</v>
      </c>
      <c r="AU151" s="230" t="s">
        <v>83</v>
      </c>
      <c r="AY151" s="15" t="s">
        <v>184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5" t="s">
        <v>81</v>
      </c>
      <c r="BK151" s="231">
        <f>ROUND(I151*H151,2)</f>
        <v>0</v>
      </c>
      <c r="BL151" s="15" t="s">
        <v>190</v>
      </c>
      <c r="BM151" s="230" t="s">
        <v>227</v>
      </c>
    </row>
    <row r="152" s="2" customFormat="1" ht="21.75" customHeight="1">
      <c r="A152" s="36"/>
      <c r="B152" s="37"/>
      <c r="C152" s="217" t="s">
        <v>124</v>
      </c>
      <c r="D152" s="217" t="s">
        <v>185</v>
      </c>
      <c r="E152" s="218" t="s">
        <v>228</v>
      </c>
      <c r="F152" s="219" t="s">
        <v>229</v>
      </c>
      <c r="G152" s="220" t="s">
        <v>188</v>
      </c>
      <c r="H152" s="221">
        <v>2</v>
      </c>
      <c r="I152" s="222"/>
      <c r="J152" s="223">
        <f>ROUND(I152*H152,2)</f>
        <v>0</v>
      </c>
      <c r="K152" s="224"/>
      <c r="L152" s="225"/>
      <c r="M152" s="226" t="s">
        <v>1</v>
      </c>
      <c r="N152" s="227" t="s">
        <v>38</v>
      </c>
      <c r="O152" s="89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0" t="s">
        <v>189</v>
      </c>
      <c r="AT152" s="230" t="s">
        <v>185</v>
      </c>
      <c r="AU152" s="230" t="s">
        <v>83</v>
      </c>
      <c r="AY152" s="15" t="s">
        <v>184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5" t="s">
        <v>81</v>
      </c>
      <c r="BK152" s="231">
        <f>ROUND(I152*H152,2)</f>
        <v>0</v>
      </c>
      <c r="BL152" s="15" t="s">
        <v>190</v>
      </c>
      <c r="BM152" s="230" t="s">
        <v>230</v>
      </c>
    </row>
    <row r="153" s="2" customFormat="1" ht="21.75" customHeight="1">
      <c r="A153" s="36"/>
      <c r="B153" s="37"/>
      <c r="C153" s="217" t="s">
        <v>127</v>
      </c>
      <c r="D153" s="217" t="s">
        <v>185</v>
      </c>
      <c r="E153" s="218" t="s">
        <v>231</v>
      </c>
      <c r="F153" s="219" t="s">
        <v>232</v>
      </c>
      <c r="G153" s="220" t="s">
        <v>188</v>
      </c>
      <c r="H153" s="221">
        <v>1</v>
      </c>
      <c r="I153" s="222"/>
      <c r="J153" s="223">
        <f>ROUND(I153*H153,2)</f>
        <v>0</v>
      </c>
      <c r="K153" s="224"/>
      <c r="L153" s="225"/>
      <c r="M153" s="226" t="s">
        <v>1</v>
      </c>
      <c r="N153" s="227" t="s">
        <v>38</v>
      </c>
      <c r="O153" s="89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30" t="s">
        <v>189</v>
      </c>
      <c r="AT153" s="230" t="s">
        <v>185</v>
      </c>
      <c r="AU153" s="230" t="s">
        <v>83</v>
      </c>
      <c r="AY153" s="15" t="s">
        <v>184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5" t="s">
        <v>81</v>
      </c>
      <c r="BK153" s="231">
        <f>ROUND(I153*H153,2)</f>
        <v>0</v>
      </c>
      <c r="BL153" s="15" t="s">
        <v>190</v>
      </c>
      <c r="BM153" s="230" t="s">
        <v>233</v>
      </c>
    </row>
    <row r="154" s="2" customFormat="1" ht="16.5" customHeight="1">
      <c r="A154" s="36"/>
      <c r="B154" s="37"/>
      <c r="C154" s="217" t="s">
        <v>130</v>
      </c>
      <c r="D154" s="217" t="s">
        <v>185</v>
      </c>
      <c r="E154" s="218" t="s">
        <v>234</v>
      </c>
      <c r="F154" s="219" t="s">
        <v>235</v>
      </c>
      <c r="G154" s="220" t="s">
        <v>188</v>
      </c>
      <c r="H154" s="221">
        <v>7</v>
      </c>
      <c r="I154" s="222"/>
      <c r="J154" s="223">
        <f>ROUND(I154*H154,2)</f>
        <v>0</v>
      </c>
      <c r="K154" s="224"/>
      <c r="L154" s="225"/>
      <c r="M154" s="226" t="s">
        <v>1</v>
      </c>
      <c r="N154" s="227" t="s">
        <v>38</v>
      </c>
      <c r="O154" s="89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0" t="s">
        <v>189</v>
      </c>
      <c r="AT154" s="230" t="s">
        <v>185</v>
      </c>
      <c r="AU154" s="230" t="s">
        <v>83</v>
      </c>
      <c r="AY154" s="15" t="s">
        <v>184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5" t="s">
        <v>81</v>
      </c>
      <c r="BK154" s="231">
        <f>ROUND(I154*H154,2)</f>
        <v>0</v>
      </c>
      <c r="BL154" s="15" t="s">
        <v>190</v>
      </c>
      <c r="BM154" s="230" t="s">
        <v>236</v>
      </c>
    </row>
    <row r="155" s="2" customFormat="1" ht="16.5" customHeight="1">
      <c r="A155" s="36"/>
      <c r="B155" s="37"/>
      <c r="C155" s="217" t="s">
        <v>133</v>
      </c>
      <c r="D155" s="217" t="s">
        <v>185</v>
      </c>
      <c r="E155" s="218" t="s">
        <v>237</v>
      </c>
      <c r="F155" s="219" t="s">
        <v>238</v>
      </c>
      <c r="G155" s="220" t="s">
        <v>188</v>
      </c>
      <c r="H155" s="221">
        <v>7</v>
      </c>
      <c r="I155" s="222"/>
      <c r="J155" s="223">
        <f>ROUND(I155*H155,2)</f>
        <v>0</v>
      </c>
      <c r="K155" s="224"/>
      <c r="L155" s="225"/>
      <c r="M155" s="226" t="s">
        <v>1</v>
      </c>
      <c r="N155" s="227" t="s">
        <v>38</v>
      </c>
      <c r="O155" s="89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30" t="s">
        <v>189</v>
      </c>
      <c r="AT155" s="230" t="s">
        <v>185</v>
      </c>
      <c r="AU155" s="230" t="s">
        <v>83</v>
      </c>
      <c r="AY155" s="15" t="s">
        <v>184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5" t="s">
        <v>81</v>
      </c>
      <c r="BK155" s="231">
        <f>ROUND(I155*H155,2)</f>
        <v>0</v>
      </c>
      <c r="BL155" s="15" t="s">
        <v>190</v>
      </c>
      <c r="BM155" s="230" t="s">
        <v>239</v>
      </c>
    </row>
    <row r="156" s="2" customFormat="1" ht="24.15" customHeight="1">
      <c r="A156" s="36"/>
      <c r="B156" s="37"/>
      <c r="C156" s="217" t="s">
        <v>136</v>
      </c>
      <c r="D156" s="217" t="s">
        <v>185</v>
      </c>
      <c r="E156" s="218" t="s">
        <v>240</v>
      </c>
      <c r="F156" s="219" t="s">
        <v>241</v>
      </c>
      <c r="G156" s="220" t="s">
        <v>188</v>
      </c>
      <c r="H156" s="221">
        <v>2</v>
      </c>
      <c r="I156" s="222"/>
      <c r="J156" s="223">
        <f>ROUND(I156*H156,2)</f>
        <v>0</v>
      </c>
      <c r="K156" s="224"/>
      <c r="L156" s="225"/>
      <c r="M156" s="226" t="s">
        <v>1</v>
      </c>
      <c r="N156" s="227" t="s">
        <v>38</v>
      </c>
      <c r="O156" s="89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0" t="s">
        <v>189</v>
      </c>
      <c r="AT156" s="230" t="s">
        <v>185</v>
      </c>
      <c r="AU156" s="230" t="s">
        <v>83</v>
      </c>
      <c r="AY156" s="15" t="s">
        <v>184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5" t="s">
        <v>81</v>
      </c>
      <c r="BK156" s="231">
        <f>ROUND(I156*H156,2)</f>
        <v>0</v>
      </c>
      <c r="BL156" s="15" t="s">
        <v>190</v>
      </c>
      <c r="BM156" s="230" t="s">
        <v>242</v>
      </c>
    </row>
    <row r="157" s="2" customFormat="1">
      <c r="A157" s="36"/>
      <c r="B157" s="37"/>
      <c r="C157" s="38"/>
      <c r="D157" s="232" t="s">
        <v>243</v>
      </c>
      <c r="E157" s="38"/>
      <c r="F157" s="233" t="s">
        <v>244</v>
      </c>
      <c r="G157" s="38"/>
      <c r="H157" s="38"/>
      <c r="I157" s="234"/>
      <c r="J157" s="38"/>
      <c r="K157" s="38"/>
      <c r="L157" s="42"/>
      <c r="M157" s="235"/>
      <c r="N157" s="236"/>
      <c r="O157" s="89"/>
      <c r="P157" s="89"/>
      <c r="Q157" s="89"/>
      <c r="R157" s="89"/>
      <c r="S157" s="89"/>
      <c r="T157" s="90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243</v>
      </c>
      <c r="AU157" s="15" t="s">
        <v>83</v>
      </c>
    </row>
    <row r="158" s="12" customFormat="1" ht="22.8" customHeight="1">
      <c r="A158" s="12"/>
      <c r="B158" s="201"/>
      <c r="C158" s="202"/>
      <c r="D158" s="203" t="s">
        <v>72</v>
      </c>
      <c r="E158" s="215" t="s">
        <v>84</v>
      </c>
      <c r="F158" s="215" t="s">
        <v>245</v>
      </c>
      <c r="G158" s="202"/>
      <c r="H158" s="202"/>
      <c r="I158" s="205"/>
      <c r="J158" s="216">
        <f>BK158</f>
        <v>0</v>
      </c>
      <c r="K158" s="202"/>
      <c r="L158" s="207"/>
      <c r="M158" s="208"/>
      <c r="N158" s="209"/>
      <c r="O158" s="209"/>
      <c r="P158" s="210">
        <f>SUM(P159:P176)</f>
        <v>0</v>
      </c>
      <c r="Q158" s="209"/>
      <c r="R158" s="210">
        <f>SUM(R159:R176)</f>
        <v>0</v>
      </c>
      <c r="S158" s="209"/>
      <c r="T158" s="211">
        <f>SUM(T159:T176)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2" t="s">
        <v>81</v>
      </c>
      <c r="AT158" s="213" t="s">
        <v>72</v>
      </c>
      <c r="AU158" s="213" t="s">
        <v>81</v>
      </c>
      <c r="AY158" s="212" t="s">
        <v>184</v>
      </c>
      <c r="BK158" s="214">
        <f>SUM(BK159:BK176)</f>
        <v>0</v>
      </c>
    </row>
    <row r="159" s="2" customFormat="1" ht="16.5" customHeight="1">
      <c r="A159" s="36"/>
      <c r="B159" s="37"/>
      <c r="C159" s="217" t="s">
        <v>7</v>
      </c>
      <c r="D159" s="217" t="s">
        <v>185</v>
      </c>
      <c r="E159" s="218" t="s">
        <v>246</v>
      </c>
      <c r="F159" s="219" t="s">
        <v>247</v>
      </c>
      <c r="G159" s="220" t="s">
        <v>188</v>
      </c>
      <c r="H159" s="221">
        <v>6</v>
      </c>
      <c r="I159" s="222"/>
      <c r="J159" s="223">
        <f>ROUND(I159*H159,2)</f>
        <v>0</v>
      </c>
      <c r="K159" s="224"/>
      <c r="L159" s="225"/>
      <c r="M159" s="226" t="s">
        <v>1</v>
      </c>
      <c r="N159" s="227" t="s">
        <v>38</v>
      </c>
      <c r="O159" s="89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30" t="s">
        <v>189</v>
      </c>
      <c r="AT159" s="230" t="s">
        <v>185</v>
      </c>
      <c r="AU159" s="230" t="s">
        <v>83</v>
      </c>
      <c r="AY159" s="15" t="s">
        <v>184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5" t="s">
        <v>81</v>
      </c>
      <c r="BK159" s="231">
        <f>ROUND(I159*H159,2)</f>
        <v>0</v>
      </c>
      <c r="BL159" s="15" t="s">
        <v>190</v>
      </c>
      <c r="BM159" s="230" t="s">
        <v>248</v>
      </c>
    </row>
    <row r="160" s="2" customFormat="1" ht="16.5" customHeight="1">
      <c r="A160" s="36"/>
      <c r="B160" s="37"/>
      <c r="C160" s="217" t="s">
        <v>141</v>
      </c>
      <c r="D160" s="217" t="s">
        <v>185</v>
      </c>
      <c r="E160" s="218" t="s">
        <v>249</v>
      </c>
      <c r="F160" s="219" t="s">
        <v>250</v>
      </c>
      <c r="G160" s="220" t="s">
        <v>188</v>
      </c>
      <c r="H160" s="221">
        <v>1</v>
      </c>
      <c r="I160" s="222"/>
      <c r="J160" s="223">
        <f>ROUND(I160*H160,2)</f>
        <v>0</v>
      </c>
      <c r="K160" s="224"/>
      <c r="L160" s="225"/>
      <c r="M160" s="226" t="s">
        <v>1</v>
      </c>
      <c r="N160" s="227" t="s">
        <v>38</v>
      </c>
      <c r="O160" s="89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30" t="s">
        <v>189</v>
      </c>
      <c r="AT160" s="230" t="s">
        <v>185</v>
      </c>
      <c r="AU160" s="230" t="s">
        <v>83</v>
      </c>
      <c r="AY160" s="15" t="s">
        <v>184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5" t="s">
        <v>81</v>
      </c>
      <c r="BK160" s="231">
        <f>ROUND(I160*H160,2)</f>
        <v>0</v>
      </c>
      <c r="BL160" s="15" t="s">
        <v>190</v>
      </c>
      <c r="BM160" s="230" t="s">
        <v>251</v>
      </c>
    </row>
    <row r="161" s="2" customFormat="1" ht="16.5" customHeight="1">
      <c r="A161" s="36"/>
      <c r="B161" s="37"/>
      <c r="C161" s="217" t="s">
        <v>252</v>
      </c>
      <c r="D161" s="217" t="s">
        <v>185</v>
      </c>
      <c r="E161" s="218" t="s">
        <v>253</v>
      </c>
      <c r="F161" s="219" t="s">
        <v>254</v>
      </c>
      <c r="G161" s="220" t="s">
        <v>188</v>
      </c>
      <c r="H161" s="221">
        <v>1</v>
      </c>
      <c r="I161" s="222"/>
      <c r="J161" s="223">
        <f>ROUND(I161*H161,2)</f>
        <v>0</v>
      </c>
      <c r="K161" s="224"/>
      <c r="L161" s="225"/>
      <c r="M161" s="226" t="s">
        <v>1</v>
      </c>
      <c r="N161" s="227" t="s">
        <v>38</v>
      </c>
      <c r="O161" s="89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30" t="s">
        <v>189</v>
      </c>
      <c r="AT161" s="230" t="s">
        <v>185</v>
      </c>
      <c r="AU161" s="230" t="s">
        <v>83</v>
      </c>
      <c r="AY161" s="15" t="s">
        <v>184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5" t="s">
        <v>81</v>
      </c>
      <c r="BK161" s="231">
        <f>ROUND(I161*H161,2)</f>
        <v>0</v>
      </c>
      <c r="BL161" s="15" t="s">
        <v>190</v>
      </c>
      <c r="BM161" s="230" t="s">
        <v>255</v>
      </c>
    </row>
    <row r="162" s="2" customFormat="1" ht="16.5" customHeight="1">
      <c r="A162" s="36"/>
      <c r="B162" s="37"/>
      <c r="C162" s="217" t="s">
        <v>218</v>
      </c>
      <c r="D162" s="217" t="s">
        <v>185</v>
      </c>
      <c r="E162" s="218" t="s">
        <v>256</v>
      </c>
      <c r="F162" s="219" t="s">
        <v>257</v>
      </c>
      <c r="G162" s="220" t="s">
        <v>188</v>
      </c>
      <c r="H162" s="221">
        <v>1</v>
      </c>
      <c r="I162" s="222"/>
      <c r="J162" s="223">
        <f>ROUND(I162*H162,2)</f>
        <v>0</v>
      </c>
      <c r="K162" s="224"/>
      <c r="L162" s="225"/>
      <c r="M162" s="226" t="s">
        <v>1</v>
      </c>
      <c r="N162" s="227" t="s">
        <v>38</v>
      </c>
      <c r="O162" s="89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30" t="s">
        <v>189</v>
      </c>
      <c r="AT162" s="230" t="s">
        <v>185</v>
      </c>
      <c r="AU162" s="230" t="s">
        <v>83</v>
      </c>
      <c r="AY162" s="15" t="s">
        <v>184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5" t="s">
        <v>81</v>
      </c>
      <c r="BK162" s="231">
        <f>ROUND(I162*H162,2)</f>
        <v>0</v>
      </c>
      <c r="BL162" s="15" t="s">
        <v>190</v>
      </c>
      <c r="BM162" s="230" t="s">
        <v>258</v>
      </c>
    </row>
    <row r="163" s="2" customFormat="1" ht="16.5" customHeight="1">
      <c r="A163" s="36"/>
      <c r="B163" s="37"/>
      <c r="C163" s="217" t="s">
        <v>259</v>
      </c>
      <c r="D163" s="217" t="s">
        <v>185</v>
      </c>
      <c r="E163" s="218" t="s">
        <v>260</v>
      </c>
      <c r="F163" s="219" t="s">
        <v>261</v>
      </c>
      <c r="G163" s="220" t="s">
        <v>188</v>
      </c>
      <c r="H163" s="221">
        <v>1</v>
      </c>
      <c r="I163" s="222"/>
      <c r="J163" s="223">
        <f>ROUND(I163*H163,2)</f>
        <v>0</v>
      </c>
      <c r="K163" s="224"/>
      <c r="L163" s="225"/>
      <c r="M163" s="226" t="s">
        <v>1</v>
      </c>
      <c r="N163" s="227" t="s">
        <v>38</v>
      </c>
      <c r="O163" s="89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30" t="s">
        <v>189</v>
      </c>
      <c r="AT163" s="230" t="s">
        <v>185</v>
      </c>
      <c r="AU163" s="230" t="s">
        <v>83</v>
      </c>
      <c r="AY163" s="15" t="s">
        <v>184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5" t="s">
        <v>81</v>
      </c>
      <c r="BK163" s="231">
        <f>ROUND(I163*H163,2)</f>
        <v>0</v>
      </c>
      <c r="BL163" s="15" t="s">
        <v>190</v>
      </c>
      <c r="BM163" s="230" t="s">
        <v>262</v>
      </c>
    </row>
    <row r="164" s="2" customFormat="1" ht="16.5" customHeight="1">
      <c r="A164" s="36"/>
      <c r="B164" s="37"/>
      <c r="C164" s="217" t="s">
        <v>221</v>
      </c>
      <c r="D164" s="217" t="s">
        <v>185</v>
      </c>
      <c r="E164" s="218" t="s">
        <v>263</v>
      </c>
      <c r="F164" s="219" t="s">
        <v>264</v>
      </c>
      <c r="G164" s="220" t="s">
        <v>188</v>
      </c>
      <c r="H164" s="221">
        <v>2</v>
      </c>
      <c r="I164" s="222"/>
      <c r="J164" s="223">
        <f>ROUND(I164*H164,2)</f>
        <v>0</v>
      </c>
      <c r="K164" s="224"/>
      <c r="L164" s="225"/>
      <c r="M164" s="226" t="s">
        <v>1</v>
      </c>
      <c r="N164" s="227" t="s">
        <v>38</v>
      </c>
      <c r="O164" s="89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30" t="s">
        <v>189</v>
      </c>
      <c r="AT164" s="230" t="s">
        <v>185</v>
      </c>
      <c r="AU164" s="230" t="s">
        <v>83</v>
      </c>
      <c r="AY164" s="15" t="s">
        <v>184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5" t="s">
        <v>81</v>
      </c>
      <c r="BK164" s="231">
        <f>ROUND(I164*H164,2)</f>
        <v>0</v>
      </c>
      <c r="BL164" s="15" t="s">
        <v>190</v>
      </c>
      <c r="BM164" s="230" t="s">
        <v>265</v>
      </c>
    </row>
    <row r="165" s="2" customFormat="1" ht="16.5" customHeight="1">
      <c r="A165" s="36"/>
      <c r="B165" s="37"/>
      <c r="C165" s="217" t="s">
        <v>266</v>
      </c>
      <c r="D165" s="217" t="s">
        <v>185</v>
      </c>
      <c r="E165" s="218" t="s">
        <v>267</v>
      </c>
      <c r="F165" s="219" t="s">
        <v>268</v>
      </c>
      <c r="G165" s="220" t="s">
        <v>188</v>
      </c>
      <c r="H165" s="221">
        <v>6</v>
      </c>
      <c r="I165" s="222"/>
      <c r="J165" s="223">
        <f>ROUND(I165*H165,2)</f>
        <v>0</v>
      </c>
      <c r="K165" s="224"/>
      <c r="L165" s="225"/>
      <c r="M165" s="226" t="s">
        <v>1</v>
      </c>
      <c r="N165" s="227" t="s">
        <v>38</v>
      </c>
      <c r="O165" s="89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30" t="s">
        <v>189</v>
      </c>
      <c r="AT165" s="230" t="s">
        <v>185</v>
      </c>
      <c r="AU165" s="230" t="s">
        <v>83</v>
      </c>
      <c r="AY165" s="15" t="s">
        <v>184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5" t="s">
        <v>81</v>
      </c>
      <c r="BK165" s="231">
        <f>ROUND(I165*H165,2)</f>
        <v>0</v>
      </c>
      <c r="BL165" s="15" t="s">
        <v>190</v>
      </c>
      <c r="BM165" s="230" t="s">
        <v>269</v>
      </c>
    </row>
    <row r="166" s="2" customFormat="1" ht="16.5" customHeight="1">
      <c r="A166" s="36"/>
      <c r="B166" s="37"/>
      <c r="C166" s="217" t="s">
        <v>224</v>
      </c>
      <c r="D166" s="217" t="s">
        <v>185</v>
      </c>
      <c r="E166" s="218" t="s">
        <v>270</v>
      </c>
      <c r="F166" s="219" t="s">
        <v>271</v>
      </c>
      <c r="G166" s="220" t="s">
        <v>188</v>
      </c>
      <c r="H166" s="221">
        <v>1</v>
      </c>
      <c r="I166" s="222"/>
      <c r="J166" s="223">
        <f>ROUND(I166*H166,2)</f>
        <v>0</v>
      </c>
      <c r="K166" s="224"/>
      <c r="L166" s="225"/>
      <c r="M166" s="226" t="s">
        <v>1</v>
      </c>
      <c r="N166" s="227" t="s">
        <v>38</v>
      </c>
      <c r="O166" s="89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30" t="s">
        <v>189</v>
      </c>
      <c r="AT166" s="230" t="s">
        <v>185</v>
      </c>
      <c r="AU166" s="230" t="s">
        <v>83</v>
      </c>
      <c r="AY166" s="15" t="s">
        <v>184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5" t="s">
        <v>81</v>
      </c>
      <c r="BK166" s="231">
        <f>ROUND(I166*H166,2)</f>
        <v>0</v>
      </c>
      <c r="BL166" s="15" t="s">
        <v>190</v>
      </c>
      <c r="BM166" s="230" t="s">
        <v>272</v>
      </c>
    </row>
    <row r="167" s="2" customFormat="1" ht="16.5" customHeight="1">
      <c r="A167" s="36"/>
      <c r="B167" s="37"/>
      <c r="C167" s="217" t="s">
        <v>273</v>
      </c>
      <c r="D167" s="217" t="s">
        <v>185</v>
      </c>
      <c r="E167" s="218" t="s">
        <v>274</v>
      </c>
      <c r="F167" s="219" t="s">
        <v>275</v>
      </c>
      <c r="G167" s="220" t="s">
        <v>188</v>
      </c>
      <c r="H167" s="221">
        <v>1</v>
      </c>
      <c r="I167" s="222"/>
      <c r="J167" s="223">
        <f>ROUND(I167*H167,2)</f>
        <v>0</v>
      </c>
      <c r="K167" s="224"/>
      <c r="L167" s="225"/>
      <c r="M167" s="226" t="s">
        <v>1</v>
      </c>
      <c r="N167" s="227" t="s">
        <v>38</v>
      </c>
      <c r="O167" s="89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30" t="s">
        <v>189</v>
      </c>
      <c r="AT167" s="230" t="s">
        <v>185</v>
      </c>
      <c r="AU167" s="230" t="s">
        <v>83</v>
      </c>
      <c r="AY167" s="15" t="s">
        <v>184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5" t="s">
        <v>81</v>
      </c>
      <c r="BK167" s="231">
        <f>ROUND(I167*H167,2)</f>
        <v>0</v>
      </c>
      <c r="BL167" s="15" t="s">
        <v>190</v>
      </c>
      <c r="BM167" s="230" t="s">
        <v>276</v>
      </c>
    </row>
    <row r="168" s="2" customFormat="1" ht="16.5" customHeight="1">
      <c r="A168" s="36"/>
      <c r="B168" s="37"/>
      <c r="C168" s="217" t="s">
        <v>227</v>
      </c>
      <c r="D168" s="217" t="s">
        <v>185</v>
      </c>
      <c r="E168" s="218" t="s">
        <v>277</v>
      </c>
      <c r="F168" s="219" t="s">
        <v>278</v>
      </c>
      <c r="G168" s="220" t="s">
        <v>188</v>
      </c>
      <c r="H168" s="221">
        <v>3</v>
      </c>
      <c r="I168" s="222"/>
      <c r="J168" s="223">
        <f>ROUND(I168*H168,2)</f>
        <v>0</v>
      </c>
      <c r="K168" s="224"/>
      <c r="L168" s="225"/>
      <c r="M168" s="226" t="s">
        <v>1</v>
      </c>
      <c r="N168" s="227" t="s">
        <v>38</v>
      </c>
      <c r="O168" s="89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30" t="s">
        <v>189</v>
      </c>
      <c r="AT168" s="230" t="s">
        <v>185</v>
      </c>
      <c r="AU168" s="230" t="s">
        <v>83</v>
      </c>
      <c r="AY168" s="15" t="s">
        <v>184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5" t="s">
        <v>81</v>
      </c>
      <c r="BK168" s="231">
        <f>ROUND(I168*H168,2)</f>
        <v>0</v>
      </c>
      <c r="BL168" s="15" t="s">
        <v>190</v>
      </c>
      <c r="BM168" s="230" t="s">
        <v>279</v>
      </c>
    </row>
    <row r="169" s="2" customFormat="1" ht="16.5" customHeight="1">
      <c r="A169" s="36"/>
      <c r="B169" s="37"/>
      <c r="C169" s="217" t="s">
        <v>280</v>
      </c>
      <c r="D169" s="217" t="s">
        <v>185</v>
      </c>
      <c r="E169" s="218" t="s">
        <v>281</v>
      </c>
      <c r="F169" s="219" t="s">
        <v>282</v>
      </c>
      <c r="G169" s="220" t="s">
        <v>188</v>
      </c>
      <c r="H169" s="221">
        <v>1</v>
      </c>
      <c r="I169" s="222"/>
      <c r="J169" s="223">
        <f>ROUND(I169*H169,2)</f>
        <v>0</v>
      </c>
      <c r="K169" s="224"/>
      <c r="L169" s="225"/>
      <c r="M169" s="226" t="s">
        <v>1</v>
      </c>
      <c r="N169" s="227" t="s">
        <v>38</v>
      </c>
      <c r="O169" s="89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30" t="s">
        <v>189</v>
      </c>
      <c r="AT169" s="230" t="s">
        <v>185</v>
      </c>
      <c r="AU169" s="230" t="s">
        <v>83</v>
      </c>
      <c r="AY169" s="15" t="s">
        <v>184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5" t="s">
        <v>81</v>
      </c>
      <c r="BK169" s="231">
        <f>ROUND(I169*H169,2)</f>
        <v>0</v>
      </c>
      <c r="BL169" s="15" t="s">
        <v>190</v>
      </c>
      <c r="BM169" s="230" t="s">
        <v>283</v>
      </c>
    </row>
    <row r="170" s="2" customFormat="1" ht="16.5" customHeight="1">
      <c r="A170" s="36"/>
      <c r="B170" s="37"/>
      <c r="C170" s="217" t="s">
        <v>230</v>
      </c>
      <c r="D170" s="217" t="s">
        <v>185</v>
      </c>
      <c r="E170" s="218" t="s">
        <v>284</v>
      </c>
      <c r="F170" s="219" t="s">
        <v>285</v>
      </c>
      <c r="G170" s="220" t="s">
        <v>188</v>
      </c>
      <c r="H170" s="221">
        <v>2</v>
      </c>
      <c r="I170" s="222"/>
      <c r="J170" s="223">
        <f>ROUND(I170*H170,2)</f>
        <v>0</v>
      </c>
      <c r="K170" s="224"/>
      <c r="L170" s="225"/>
      <c r="M170" s="226" t="s">
        <v>1</v>
      </c>
      <c r="N170" s="227" t="s">
        <v>38</v>
      </c>
      <c r="O170" s="89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30" t="s">
        <v>189</v>
      </c>
      <c r="AT170" s="230" t="s">
        <v>185</v>
      </c>
      <c r="AU170" s="230" t="s">
        <v>83</v>
      </c>
      <c r="AY170" s="15" t="s">
        <v>184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5" t="s">
        <v>81</v>
      </c>
      <c r="BK170" s="231">
        <f>ROUND(I170*H170,2)</f>
        <v>0</v>
      </c>
      <c r="BL170" s="15" t="s">
        <v>190</v>
      </c>
      <c r="BM170" s="230" t="s">
        <v>286</v>
      </c>
    </row>
    <row r="171" s="2" customFormat="1" ht="16.5" customHeight="1">
      <c r="A171" s="36"/>
      <c r="B171" s="37"/>
      <c r="C171" s="217" t="s">
        <v>287</v>
      </c>
      <c r="D171" s="217" t="s">
        <v>185</v>
      </c>
      <c r="E171" s="218" t="s">
        <v>288</v>
      </c>
      <c r="F171" s="219" t="s">
        <v>289</v>
      </c>
      <c r="G171" s="220" t="s">
        <v>188</v>
      </c>
      <c r="H171" s="221">
        <v>3</v>
      </c>
      <c r="I171" s="222"/>
      <c r="J171" s="223">
        <f>ROUND(I171*H171,2)</f>
        <v>0</v>
      </c>
      <c r="K171" s="224"/>
      <c r="L171" s="225"/>
      <c r="M171" s="226" t="s">
        <v>1</v>
      </c>
      <c r="N171" s="227" t="s">
        <v>38</v>
      </c>
      <c r="O171" s="89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30" t="s">
        <v>189</v>
      </c>
      <c r="AT171" s="230" t="s">
        <v>185</v>
      </c>
      <c r="AU171" s="230" t="s">
        <v>83</v>
      </c>
      <c r="AY171" s="15" t="s">
        <v>184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5" t="s">
        <v>81</v>
      </c>
      <c r="BK171" s="231">
        <f>ROUND(I171*H171,2)</f>
        <v>0</v>
      </c>
      <c r="BL171" s="15" t="s">
        <v>190</v>
      </c>
      <c r="BM171" s="230" t="s">
        <v>290</v>
      </c>
    </row>
    <row r="172" s="2" customFormat="1" ht="16.5" customHeight="1">
      <c r="A172" s="36"/>
      <c r="B172" s="37"/>
      <c r="C172" s="217" t="s">
        <v>233</v>
      </c>
      <c r="D172" s="217" t="s">
        <v>185</v>
      </c>
      <c r="E172" s="218" t="s">
        <v>291</v>
      </c>
      <c r="F172" s="219" t="s">
        <v>292</v>
      </c>
      <c r="G172" s="220" t="s">
        <v>188</v>
      </c>
      <c r="H172" s="221">
        <v>1</v>
      </c>
      <c r="I172" s="222"/>
      <c r="J172" s="223">
        <f>ROUND(I172*H172,2)</f>
        <v>0</v>
      </c>
      <c r="K172" s="224"/>
      <c r="L172" s="225"/>
      <c r="M172" s="226" t="s">
        <v>1</v>
      </c>
      <c r="N172" s="227" t="s">
        <v>38</v>
      </c>
      <c r="O172" s="89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30" t="s">
        <v>189</v>
      </c>
      <c r="AT172" s="230" t="s">
        <v>185</v>
      </c>
      <c r="AU172" s="230" t="s">
        <v>83</v>
      </c>
      <c r="AY172" s="15" t="s">
        <v>184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5" t="s">
        <v>81</v>
      </c>
      <c r="BK172" s="231">
        <f>ROUND(I172*H172,2)</f>
        <v>0</v>
      </c>
      <c r="BL172" s="15" t="s">
        <v>190</v>
      </c>
      <c r="BM172" s="230" t="s">
        <v>293</v>
      </c>
    </row>
    <row r="173" s="2" customFormat="1" ht="21.75" customHeight="1">
      <c r="A173" s="36"/>
      <c r="B173" s="37"/>
      <c r="C173" s="217" t="s">
        <v>294</v>
      </c>
      <c r="D173" s="217" t="s">
        <v>185</v>
      </c>
      <c r="E173" s="218" t="s">
        <v>295</v>
      </c>
      <c r="F173" s="219" t="s">
        <v>296</v>
      </c>
      <c r="G173" s="220" t="s">
        <v>188</v>
      </c>
      <c r="H173" s="221">
        <v>1</v>
      </c>
      <c r="I173" s="222"/>
      <c r="J173" s="223">
        <f>ROUND(I173*H173,2)</f>
        <v>0</v>
      </c>
      <c r="K173" s="224"/>
      <c r="L173" s="225"/>
      <c r="M173" s="226" t="s">
        <v>1</v>
      </c>
      <c r="N173" s="227" t="s">
        <v>38</v>
      </c>
      <c r="O173" s="89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30" t="s">
        <v>189</v>
      </c>
      <c r="AT173" s="230" t="s">
        <v>185</v>
      </c>
      <c r="AU173" s="230" t="s">
        <v>83</v>
      </c>
      <c r="AY173" s="15" t="s">
        <v>184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5" t="s">
        <v>81</v>
      </c>
      <c r="BK173" s="231">
        <f>ROUND(I173*H173,2)</f>
        <v>0</v>
      </c>
      <c r="BL173" s="15" t="s">
        <v>190</v>
      </c>
      <c r="BM173" s="230" t="s">
        <v>297</v>
      </c>
    </row>
    <row r="174" s="2" customFormat="1" ht="16.5" customHeight="1">
      <c r="A174" s="36"/>
      <c r="B174" s="37"/>
      <c r="C174" s="217" t="s">
        <v>236</v>
      </c>
      <c r="D174" s="217" t="s">
        <v>185</v>
      </c>
      <c r="E174" s="218" t="s">
        <v>298</v>
      </c>
      <c r="F174" s="219" t="s">
        <v>299</v>
      </c>
      <c r="G174" s="220" t="s">
        <v>188</v>
      </c>
      <c r="H174" s="221">
        <v>1</v>
      </c>
      <c r="I174" s="222"/>
      <c r="J174" s="223">
        <f>ROUND(I174*H174,2)</f>
        <v>0</v>
      </c>
      <c r="K174" s="224"/>
      <c r="L174" s="225"/>
      <c r="M174" s="226" t="s">
        <v>1</v>
      </c>
      <c r="N174" s="227" t="s">
        <v>38</v>
      </c>
      <c r="O174" s="89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30" t="s">
        <v>189</v>
      </c>
      <c r="AT174" s="230" t="s">
        <v>185</v>
      </c>
      <c r="AU174" s="230" t="s">
        <v>83</v>
      </c>
      <c r="AY174" s="15" t="s">
        <v>184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5" t="s">
        <v>81</v>
      </c>
      <c r="BK174" s="231">
        <f>ROUND(I174*H174,2)</f>
        <v>0</v>
      </c>
      <c r="BL174" s="15" t="s">
        <v>190</v>
      </c>
      <c r="BM174" s="230" t="s">
        <v>300</v>
      </c>
    </row>
    <row r="175" s="2" customFormat="1" ht="16.5" customHeight="1">
      <c r="A175" s="36"/>
      <c r="B175" s="37"/>
      <c r="C175" s="217" t="s">
        <v>301</v>
      </c>
      <c r="D175" s="217" t="s">
        <v>185</v>
      </c>
      <c r="E175" s="218" t="s">
        <v>302</v>
      </c>
      <c r="F175" s="219" t="s">
        <v>303</v>
      </c>
      <c r="G175" s="220" t="s">
        <v>188</v>
      </c>
      <c r="H175" s="221">
        <v>1</v>
      </c>
      <c r="I175" s="222"/>
      <c r="J175" s="223">
        <f>ROUND(I175*H175,2)</f>
        <v>0</v>
      </c>
      <c r="K175" s="224"/>
      <c r="L175" s="225"/>
      <c r="M175" s="226" t="s">
        <v>1</v>
      </c>
      <c r="N175" s="227" t="s">
        <v>38</v>
      </c>
      <c r="O175" s="89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30" t="s">
        <v>189</v>
      </c>
      <c r="AT175" s="230" t="s">
        <v>185</v>
      </c>
      <c r="AU175" s="230" t="s">
        <v>83</v>
      </c>
      <c r="AY175" s="15" t="s">
        <v>184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5" t="s">
        <v>81</v>
      </c>
      <c r="BK175" s="231">
        <f>ROUND(I175*H175,2)</f>
        <v>0</v>
      </c>
      <c r="BL175" s="15" t="s">
        <v>190</v>
      </c>
      <c r="BM175" s="230" t="s">
        <v>304</v>
      </c>
    </row>
    <row r="176" s="2" customFormat="1" ht="16.5" customHeight="1">
      <c r="A176" s="36"/>
      <c r="B176" s="37"/>
      <c r="C176" s="217" t="s">
        <v>239</v>
      </c>
      <c r="D176" s="217" t="s">
        <v>185</v>
      </c>
      <c r="E176" s="218" t="s">
        <v>305</v>
      </c>
      <c r="F176" s="219" t="s">
        <v>306</v>
      </c>
      <c r="G176" s="220" t="s">
        <v>188</v>
      </c>
      <c r="H176" s="221">
        <v>1</v>
      </c>
      <c r="I176" s="222"/>
      <c r="J176" s="223">
        <f>ROUND(I176*H176,2)</f>
        <v>0</v>
      </c>
      <c r="K176" s="224"/>
      <c r="L176" s="225"/>
      <c r="M176" s="226" t="s">
        <v>1</v>
      </c>
      <c r="N176" s="227" t="s">
        <v>38</v>
      </c>
      <c r="O176" s="89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30" t="s">
        <v>189</v>
      </c>
      <c r="AT176" s="230" t="s">
        <v>185</v>
      </c>
      <c r="AU176" s="230" t="s">
        <v>83</v>
      </c>
      <c r="AY176" s="15" t="s">
        <v>184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5" t="s">
        <v>81</v>
      </c>
      <c r="BK176" s="231">
        <f>ROUND(I176*H176,2)</f>
        <v>0</v>
      </c>
      <c r="BL176" s="15" t="s">
        <v>190</v>
      </c>
      <c r="BM176" s="230" t="s">
        <v>307</v>
      </c>
    </row>
    <row r="177" s="12" customFormat="1" ht="22.8" customHeight="1">
      <c r="A177" s="12"/>
      <c r="B177" s="201"/>
      <c r="C177" s="202"/>
      <c r="D177" s="203" t="s">
        <v>72</v>
      </c>
      <c r="E177" s="215" t="s">
        <v>87</v>
      </c>
      <c r="F177" s="215" t="s">
        <v>308</v>
      </c>
      <c r="G177" s="202"/>
      <c r="H177" s="202"/>
      <c r="I177" s="205"/>
      <c r="J177" s="216">
        <f>BK177</f>
        <v>0</v>
      </c>
      <c r="K177" s="202"/>
      <c r="L177" s="207"/>
      <c r="M177" s="208"/>
      <c r="N177" s="209"/>
      <c r="O177" s="209"/>
      <c r="P177" s="210">
        <f>SUM(P178:P186)</f>
        <v>0</v>
      </c>
      <c r="Q177" s="209"/>
      <c r="R177" s="210">
        <f>SUM(R178:R186)</f>
        <v>0</v>
      </c>
      <c r="S177" s="209"/>
      <c r="T177" s="211">
        <f>SUM(T178:T186)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2" t="s">
        <v>81</v>
      </c>
      <c r="AT177" s="213" t="s">
        <v>72</v>
      </c>
      <c r="AU177" s="213" t="s">
        <v>81</v>
      </c>
      <c r="AY177" s="212" t="s">
        <v>184</v>
      </c>
      <c r="BK177" s="214">
        <f>SUM(BK178:BK186)</f>
        <v>0</v>
      </c>
    </row>
    <row r="178" s="2" customFormat="1" ht="16.5" customHeight="1">
      <c r="A178" s="36"/>
      <c r="B178" s="37"/>
      <c r="C178" s="217" t="s">
        <v>309</v>
      </c>
      <c r="D178" s="217" t="s">
        <v>185</v>
      </c>
      <c r="E178" s="218" t="s">
        <v>310</v>
      </c>
      <c r="F178" s="219" t="s">
        <v>311</v>
      </c>
      <c r="G178" s="220" t="s">
        <v>188</v>
      </c>
      <c r="H178" s="221">
        <v>9</v>
      </c>
      <c r="I178" s="222"/>
      <c r="J178" s="223">
        <f>ROUND(I178*H178,2)</f>
        <v>0</v>
      </c>
      <c r="K178" s="224"/>
      <c r="L178" s="225"/>
      <c r="M178" s="226" t="s">
        <v>1</v>
      </c>
      <c r="N178" s="227" t="s">
        <v>38</v>
      </c>
      <c r="O178" s="89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30" t="s">
        <v>189</v>
      </c>
      <c r="AT178" s="230" t="s">
        <v>185</v>
      </c>
      <c r="AU178" s="230" t="s">
        <v>83</v>
      </c>
      <c r="AY178" s="15" t="s">
        <v>184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5" t="s">
        <v>81</v>
      </c>
      <c r="BK178" s="231">
        <f>ROUND(I178*H178,2)</f>
        <v>0</v>
      </c>
      <c r="BL178" s="15" t="s">
        <v>190</v>
      </c>
      <c r="BM178" s="230" t="s">
        <v>312</v>
      </c>
    </row>
    <row r="179" s="2" customFormat="1" ht="16.5" customHeight="1">
      <c r="A179" s="36"/>
      <c r="B179" s="37"/>
      <c r="C179" s="217" t="s">
        <v>242</v>
      </c>
      <c r="D179" s="217" t="s">
        <v>185</v>
      </c>
      <c r="E179" s="218" t="s">
        <v>313</v>
      </c>
      <c r="F179" s="219" t="s">
        <v>314</v>
      </c>
      <c r="G179" s="220" t="s">
        <v>188</v>
      </c>
      <c r="H179" s="221">
        <v>9</v>
      </c>
      <c r="I179" s="222"/>
      <c r="J179" s="223">
        <f>ROUND(I179*H179,2)</f>
        <v>0</v>
      </c>
      <c r="K179" s="224"/>
      <c r="L179" s="225"/>
      <c r="M179" s="226" t="s">
        <v>1</v>
      </c>
      <c r="N179" s="227" t="s">
        <v>38</v>
      </c>
      <c r="O179" s="89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30" t="s">
        <v>189</v>
      </c>
      <c r="AT179" s="230" t="s">
        <v>185</v>
      </c>
      <c r="AU179" s="230" t="s">
        <v>83</v>
      </c>
      <c r="AY179" s="15" t="s">
        <v>184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5" t="s">
        <v>81</v>
      </c>
      <c r="BK179" s="231">
        <f>ROUND(I179*H179,2)</f>
        <v>0</v>
      </c>
      <c r="BL179" s="15" t="s">
        <v>190</v>
      </c>
      <c r="BM179" s="230" t="s">
        <v>315</v>
      </c>
    </row>
    <row r="180" s="2" customFormat="1" ht="16.5" customHeight="1">
      <c r="A180" s="36"/>
      <c r="B180" s="37"/>
      <c r="C180" s="217" t="s">
        <v>316</v>
      </c>
      <c r="D180" s="217" t="s">
        <v>185</v>
      </c>
      <c r="E180" s="218" t="s">
        <v>317</v>
      </c>
      <c r="F180" s="219" t="s">
        <v>318</v>
      </c>
      <c r="G180" s="220" t="s">
        <v>188</v>
      </c>
      <c r="H180" s="221">
        <v>9</v>
      </c>
      <c r="I180" s="222"/>
      <c r="J180" s="223">
        <f>ROUND(I180*H180,2)</f>
        <v>0</v>
      </c>
      <c r="K180" s="224"/>
      <c r="L180" s="225"/>
      <c r="M180" s="226" t="s">
        <v>1</v>
      </c>
      <c r="N180" s="227" t="s">
        <v>38</v>
      </c>
      <c r="O180" s="89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30" t="s">
        <v>189</v>
      </c>
      <c r="AT180" s="230" t="s">
        <v>185</v>
      </c>
      <c r="AU180" s="230" t="s">
        <v>83</v>
      </c>
      <c r="AY180" s="15" t="s">
        <v>184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5" t="s">
        <v>81</v>
      </c>
      <c r="BK180" s="231">
        <f>ROUND(I180*H180,2)</f>
        <v>0</v>
      </c>
      <c r="BL180" s="15" t="s">
        <v>190</v>
      </c>
      <c r="BM180" s="230" t="s">
        <v>319</v>
      </c>
    </row>
    <row r="181" s="2" customFormat="1" ht="16.5" customHeight="1">
      <c r="A181" s="36"/>
      <c r="B181" s="37"/>
      <c r="C181" s="217" t="s">
        <v>248</v>
      </c>
      <c r="D181" s="217" t="s">
        <v>185</v>
      </c>
      <c r="E181" s="218" t="s">
        <v>320</v>
      </c>
      <c r="F181" s="219" t="s">
        <v>321</v>
      </c>
      <c r="G181" s="220" t="s">
        <v>188</v>
      </c>
      <c r="H181" s="221">
        <v>9</v>
      </c>
      <c r="I181" s="222"/>
      <c r="J181" s="223">
        <f>ROUND(I181*H181,2)</f>
        <v>0</v>
      </c>
      <c r="K181" s="224"/>
      <c r="L181" s="225"/>
      <c r="M181" s="226" t="s">
        <v>1</v>
      </c>
      <c r="N181" s="227" t="s">
        <v>38</v>
      </c>
      <c r="O181" s="89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30" t="s">
        <v>189</v>
      </c>
      <c r="AT181" s="230" t="s">
        <v>185</v>
      </c>
      <c r="AU181" s="230" t="s">
        <v>83</v>
      </c>
      <c r="AY181" s="15" t="s">
        <v>184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5" t="s">
        <v>81</v>
      </c>
      <c r="BK181" s="231">
        <f>ROUND(I181*H181,2)</f>
        <v>0</v>
      </c>
      <c r="BL181" s="15" t="s">
        <v>190</v>
      </c>
      <c r="BM181" s="230" t="s">
        <v>322</v>
      </c>
    </row>
    <row r="182" s="2" customFormat="1" ht="16.5" customHeight="1">
      <c r="A182" s="36"/>
      <c r="B182" s="37"/>
      <c r="C182" s="217" t="s">
        <v>323</v>
      </c>
      <c r="D182" s="217" t="s">
        <v>185</v>
      </c>
      <c r="E182" s="218" t="s">
        <v>324</v>
      </c>
      <c r="F182" s="219" t="s">
        <v>325</v>
      </c>
      <c r="G182" s="220" t="s">
        <v>188</v>
      </c>
      <c r="H182" s="221">
        <v>3</v>
      </c>
      <c r="I182" s="222"/>
      <c r="J182" s="223">
        <f>ROUND(I182*H182,2)</f>
        <v>0</v>
      </c>
      <c r="K182" s="224"/>
      <c r="L182" s="225"/>
      <c r="M182" s="226" t="s">
        <v>1</v>
      </c>
      <c r="N182" s="227" t="s">
        <v>38</v>
      </c>
      <c r="O182" s="89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30" t="s">
        <v>189</v>
      </c>
      <c r="AT182" s="230" t="s">
        <v>185</v>
      </c>
      <c r="AU182" s="230" t="s">
        <v>83</v>
      </c>
      <c r="AY182" s="15" t="s">
        <v>184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5" t="s">
        <v>81</v>
      </c>
      <c r="BK182" s="231">
        <f>ROUND(I182*H182,2)</f>
        <v>0</v>
      </c>
      <c r="BL182" s="15" t="s">
        <v>190</v>
      </c>
      <c r="BM182" s="230" t="s">
        <v>326</v>
      </c>
    </row>
    <row r="183" s="2" customFormat="1" ht="16.5" customHeight="1">
      <c r="A183" s="36"/>
      <c r="B183" s="37"/>
      <c r="C183" s="217" t="s">
        <v>251</v>
      </c>
      <c r="D183" s="217" t="s">
        <v>185</v>
      </c>
      <c r="E183" s="218" t="s">
        <v>327</v>
      </c>
      <c r="F183" s="219" t="s">
        <v>328</v>
      </c>
      <c r="G183" s="220" t="s">
        <v>188</v>
      </c>
      <c r="H183" s="221">
        <v>27</v>
      </c>
      <c r="I183" s="222"/>
      <c r="J183" s="223">
        <f>ROUND(I183*H183,2)</f>
        <v>0</v>
      </c>
      <c r="K183" s="224"/>
      <c r="L183" s="225"/>
      <c r="M183" s="226" t="s">
        <v>1</v>
      </c>
      <c r="N183" s="227" t="s">
        <v>38</v>
      </c>
      <c r="O183" s="89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30" t="s">
        <v>189</v>
      </c>
      <c r="AT183" s="230" t="s">
        <v>185</v>
      </c>
      <c r="AU183" s="230" t="s">
        <v>83</v>
      </c>
      <c r="AY183" s="15" t="s">
        <v>184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5" t="s">
        <v>81</v>
      </c>
      <c r="BK183" s="231">
        <f>ROUND(I183*H183,2)</f>
        <v>0</v>
      </c>
      <c r="BL183" s="15" t="s">
        <v>190</v>
      </c>
      <c r="BM183" s="230" t="s">
        <v>329</v>
      </c>
    </row>
    <row r="184" s="2" customFormat="1" ht="16.5" customHeight="1">
      <c r="A184" s="36"/>
      <c r="B184" s="37"/>
      <c r="C184" s="217" t="s">
        <v>330</v>
      </c>
      <c r="D184" s="217" t="s">
        <v>185</v>
      </c>
      <c r="E184" s="218" t="s">
        <v>331</v>
      </c>
      <c r="F184" s="219" t="s">
        <v>332</v>
      </c>
      <c r="G184" s="220" t="s">
        <v>188</v>
      </c>
      <c r="H184" s="221">
        <v>9</v>
      </c>
      <c r="I184" s="222"/>
      <c r="J184" s="223">
        <f>ROUND(I184*H184,2)</f>
        <v>0</v>
      </c>
      <c r="K184" s="224"/>
      <c r="L184" s="225"/>
      <c r="M184" s="226" t="s">
        <v>1</v>
      </c>
      <c r="N184" s="227" t="s">
        <v>38</v>
      </c>
      <c r="O184" s="89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30" t="s">
        <v>189</v>
      </c>
      <c r="AT184" s="230" t="s">
        <v>185</v>
      </c>
      <c r="AU184" s="230" t="s">
        <v>83</v>
      </c>
      <c r="AY184" s="15" t="s">
        <v>184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5" t="s">
        <v>81</v>
      </c>
      <c r="BK184" s="231">
        <f>ROUND(I184*H184,2)</f>
        <v>0</v>
      </c>
      <c r="BL184" s="15" t="s">
        <v>190</v>
      </c>
      <c r="BM184" s="230" t="s">
        <v>333</v>
      </c>
    </row>
    <row r="185" s="2" customFormat="1" ht="16.5" customHeight="1">
      <c r="A185" s="36"/>
      <c r="B185" s="37"/>
      <c r="C185" s="217" t="s">
        <v>255</v>
      </c>
      <c r="D185" s="217" t="s">
        <v>185</v>
      </c>
      <c r="E185" s="218" t="s">
        <v>334</v>
      </c>
      <c r="F185" s="219" t="s">
        <v>303</v>
      </c>
      <c r="G185" s="220" t="s">
        <v>188</v>
      </c>
      <c r="H185" s="221">
        <v>1</v>
      </c>
      <c r="I185" s="222"/>
      <c r="J185" s="223">
        <f>ROUND(I185*H185,2)</f>
        <v>0</v>
      </c>
      <c r="K185" s="224"/>
      <c r="L185" s="225"/>
      <c r="M185" s="226" t="s">
        <v>1</v>
      </c>
      <c r="N185" s="227" t="s">
        <v>38</v>
      </c>
      <c r="O185" s="89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30" t="s">
        <v>189</v>
      </c>
      <c r="AT185" s="230" t="s">
        <v>185</v>
      </c>
      <c r="AU185" s="230" t="s">
        <v>83</v>
      </c>
      <c r="AY185" s="15" t="s">
        <v>184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5" t="s">
        <v>81</v>
      </c>
      <c r="BK185" s="231">
        <f>ROUND(I185*H185,2)</f>
        <v>0</v>
      </c>
      <c r="BL185" s="15" t="s">
        <v>190</v>
      </c>
      <c r="BM185" s="230" t="s">
        <v>335</v>
      </c>
    </row>
    <row r="186" s="2" customFormat="1" ht="16.5" customHeight="1">
      <c r="A186" s="36"/>
      <c r="B186" s="37"/>
      <c r="C186" s="217" t="s">
        <v>336</v>
      </c>
      <c r="D186" s="217" t="s">
        <v>185</v>
      </c>
      <c r="E186" s="218" t="s">
        <v>337</v>
      </c>
      <c r="F186" s="219" t="s">
        <v>306</v>
      </c>
      <c r="G186" s="220" t="s">
        <v>188</v>
      </c>
      <c r="H186" s="221">
        <v>1</v>
      </c>
      <c r="I186" s="222"/>
      <c r="J186" s="223">
        <f>ROUND(I186*H186,2)</f>
        <v>0</v>
      </c>
      <c r="K186" s="224"/>
      <c r="L186" s="225"/>
      <c r="M186" s="226" t="s">
        <v>1</v>
      </c>
      <c r="N186" s="227" t="s">
        <v>38</v>
      </c>
      <c r="O186" s="89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30" t="s">
        <v>189</v>
      </c>
      <c r="AT186" s="230" t="s">
        <v>185</v>
      </c>
      <c r="AU186" s="230" t="s">
        <v>83</v>
      </c>
      <c r="AY186" s="15" t="s">
        <v>184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5" t="s">
        <v>81</v>
      </c>
      <c r="BK186" s="231">
        <f>ROUND(I186*H186,2)</f>
        <v>0</v>
      </c>
      <c r="BL186" s="15" t="s">
        <v>190</v>
      </c>
      <c r="BM186" s="230" t="s">
        <v>338</v>
      </c>
    </row>
    <row r="187" s="12" customFormat="1" ht="22.8" customHeight="1">
      <c r="A187" s="12"/>
      <c r="B187" s="201"/>
      <c r="C187" s="202"/>
      <c r="D187" s="203" t="s">
        <v>72</v>
      </c>
      <c r="E187" s="215" t="s">
        <v>90</v>
      </c>
      <c r="F187" s="215" t="s">
        <v>339</v>
      </c>
      <c r="G187" s="202"/>
      <c r="H187" s="202"/>
      <c r="I187" s="205"/>
      <c r="J187" s="216">
        <f>BK187</f>
        <v>0</v>
      </c>
      <c r="K187" s="202"/>
      <c r="L187" s="207"/>
      <c r="M187" s="208"/>
      <c r="N187" s="209"/>
      <c r="O187" s="209"/>
      <c r="P187" s="210">
        <f>SUM(P188:P200)</f>
        <v>0</v>
      </c>
      <c r="Q187" s="209"/>
      <c r="R187" s="210">
        <f>SUM(R188:R200)</f>
        <v>0</v>
      </c>
      <c r="S187" s="209"/>
      <c r="T187" s="211">
        <f>SUM(T188:T200)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2" t="s">
        <v>81</v>
      </c>
      <c r="AT187" s="213" t="s">
        <v>72</v>
      </c>
      <c r="AU187" s="213" t="s">
        <v>81</v>
      </c>
      <c r="AY187" s="212" t="s">
        <v>184</v>
      </c>
      <c r="BK187" s="214">
        <f>SUM(BK188:BK200)</f>
        <v>0</v>
      </c>
    </row>
    <row r="188" s="2" customFormat="1" ht="16.5" customHeight="1">
      <c r="A188" s="36"/>
      <c r="B188" s="37"/>
      <c r="C188" s="217" t="s">
        <v>258</v>
      </c>
      <c r="D188" s="217" t="s">
        <v>185</v>
      </c>
      <c r="E188" s="218" t="s">
        <v>340</v>
      </c>
      <c r="F188" s="219" t="s">
        <v>341</v>
      </c>
      <c r="G188" s="220" t="s">
        <v>188</v>
      </c>
      <c r="H188" s="221">
        <v>4</v>
      </c>
      <c r="I188" s="222"/>
      <c r="J188" s="223">
        <f>ROUND(I188*H188,2)</f>
        <v>0</v>
      </c>
      <c r="K188" s="224"/>
      <c r="L188" s="225"/>
      <c r="M188" s="226" t="s">
        <v>1</v>
      </c>
      <c r="N188" s="227" t="s">
        <v>38</v>
      </c>
      <c r="O188" s="89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30" t="s">
        <v>189</v>
      </c>
      <c r="AT188" s="230" t="s">
        <v>185</v>
      </c>
      <c r="AU188" s="230" t="s">
        <v>83</v>
      </c>
      <c r="AY188" s="15" t="s">
        <v>184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5" t="s">
        <v>81</v>
      </c>
      <c r="BK188" s="231">
        <f>ROUND(I188*H188,2)</f>
        <v>0</v>
      </c>
      <c r="BL188" s="15" t="s">
        <v>190</v>
      </c>
      <c r="BM188" s="230" t="s">
        <v>342</v>
      </c>
    </row>
    <row r="189" s="2" customFormat="1" ht="16.5" customHeight="1">
      <c r="A189" s="36"/>
      <c r="B189" s="37"/>
      <c r="C189" s="217" t="s">
        <v>343</v>
      </c>
      <c r="D189" s="217" t="s">
        <v>185</v>
      </c>
      <c r="E189" s="218" t="s">
        <v>344</v>
      </c>
      <c r="F189" s="219" t="s">
        <v>311</v>
      </c>
      <c r="G189" s="220" t="s">
        <v>188</v>
      </c>
      <c r="H189" s="221">
        <v>6</v>
      </c>
      <c r="I189" s="222"/>
      <c r="J189" s="223">
        <f>ROUND(I189*H189,2)</f>
        <v>0</v>
      </c>
      <c r="K189" s="224"/>
      <c r="L189" s="225"/>
      <c r="M189" s="226" t="s">
        <v>1</v>
      </c>
      <c r="N189" s="227" t="s">
        <v>38</v>
      </c>
      <c r="O189" s="89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30" t="s">
        <v>189</v>
      </c>
      <c r="AT189" s="230" t="s">
        <v>185</v>
      </c>
      <c r="AU189" s="230" t="s">
        <v>83</v>
      </c>
      <c r="AY189" s="15" t="s">
        <v>184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5" t="s">
        <v>81</v>
      </c>
      <c r="BK189" s="231">
        <f>ROUND(I189*H189,2)</f>
        <v>0</v>
      </c>
      <c r="BL189" s="15" t="s">
        <v>190</v>
      </c>
      <c r="BM189" s="230" t="s">
        <v>345</v>
      </c>
    </row>
    <row r="190" s="2" customFormat="1" ht="16.5" customHeight="1">
      <c r="A190" s="36"/>
      <c r="B190" s="37"/>
      <c r="C190" s="217" t="s">
        <v>346</v>
      </c>
      <c r="D190" s="217" t="s">
        <v>185</v>
      </c>
      <c r="E190" s="218" t="s">
        <v>347</v>
      </c>
      <c r="F190" s="219" t="s">
        <v>348</v>
      </c>
      <c r="G190" s="220" t="s">
        <v>188</v>
      </c>
      <c r="H190" s="221">
        <v>1</v>
      </c>
      <c r="I190" s="222"/>
      <c r="J190" s="223">
        <f>ROUND(I190*H190,2)</f>
        <v>0</v>
      </c>
      <c r="K190" s="224"/>
      <c r="L190" s="225"/>
      <c r="M190" s="226" t="s">
        <v>1</v>
      </c>
      <c r="N190" s="227" t="s">
        <v>38</v>
      </c>
      <c r="O190" s="89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30" t="s">
        <v>189</v>
      </c>
      <c r="AT190" s="230" t="s">
        <v>185</v>
      </c>
      <c r="AU190" s="230" t="s">
        <v>83</v>
      </c>
      <c r="AY190" s="15" t="s">
        <v>184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5" t="s">
        <v>81</v>
      </c>
      <c r="BK190" s="231">
        <f>ROUND(I190*H190,2)</f>
        <v>0</v>
      </c>
      <c r="BL190" s="15" t="s">
        <v>190</v>
      </c>
      <c r="BM190" s="230" t="s">
        <v>349</v>
      </c>
    </row>
    <row r="191" s="2" customFormat="1" ht="16.5" customHeight="1">
      <c r="A191" s="36"/>
      <c r="B191" s="37"/>
      <c r="C191" s="217" t="s">
        <v>350</v>
      </c>
      <c r="D191" s="217" t="s">
        <v>185</v>
      </c>
      <c r="E191" s="218" t="s">
        <v>351</v>
      </c>
      <c r="F191" s="219" t="s">
        <v>352</v>
      </c>
      <c r="G191" s="220" t="s">
        <v>188</v>
      </c>
      <c r="H191" s="221">
        <v>1</v>
      </c>
      <c r="I191" s="222"/>
      <c r="J191" s="223">
        <f>ROUND(I191*H191,2)</f>
        <v>0</v>
      </c>
      <c r="K191" s="224"/>
      <c r="L191" s="225"/>
      <c r="M191" s="226" t="s">
        <v>1</v>
      </c>
      <c r="N191" s="227" t="s">
        <v>38</v>
      </c>
      <c r="O191" s="89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30" t="s">
        <v>189</v>
      </c>
      <c r="AT191" s="230" t="s">
        <v>185</v>
      </c>
      <c r="AU191" s="230" t="s">
        <v>83</v>
      </c>
      <c r="AY191" s="15" t="s">
        <v>184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5" t="s">
        <v>81</v>
      </c>
      <c r="BK191" s="231">
        <f>ROUND(I191*H191,2)</f>
        <v>0</v>
      </c>
      <c r="BL191" s="15" t="s">
        <v>190</v>
      </c>
      <c r="BM191" s="230" t="s">
        <v>353</v>
      </c>
    </row>
    <row r="192" s="2" customFormat="1" ht="16.5" customHeight="1">
      <c r="A192" s="36"/>
      <c r="B192" s="37"/>
      <c r="C192" s="217" t="s">
        <v>354</v>
      </c>
      <c r="D192" s="217" t="s">
        <v>185</v>
      </c>
      <c r="E192" s="218" t="s">
        <v>355</v>
      </c>
      <c r="F192" s="219" t="s">
        <v>356</v>
      </c>
      <c r="G192" s="220" t="s">
        <v>188</v>
      </c>
      <c r="H192" s="221">
        <v>1</v>
      </c>
      <c r="I192" s="222"/>
      <c r="J192" s="223">
        <f>ROUND(I192*H192,2)</f>
        <v>0</v>
      </c>
      <c r="K192" s="224"/>
      <c r="L192" s="225"/>
      <c r="M192" s="226" t="s">
        <v>1</v>
      </c>
      <c r="N192" s="227" t="s">
        <v>38</v>
      </c>
      <c r="O192" s="89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30" t="s">
        <v>189</v>
      </c>
      <c r="AT192" s="230" t="s">
        <v>185</v>
      </c>
      <c r="AU192" s="230" t="s">
        <v>83</v>
      </c>
      <c r="AY192" s="15" t="s">
        <v>184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5" t="s">
        <v>81</v>
      </c>
      <c r="BK192" s="231">
        <f>ROUND(I192*H192,2)</f>
        <v>0</v>
      </c>
      <c r="BL192" s="15" t="s">
        <v>190</v>
      </c>
      <c r="BM192" s="230" t="s">
        <v>357</v>
      </c>
    </row>
    <row r="193" s="2" customFormat="1" ht="16.5" customHeight="1">
      <c r="A193" s="36"/>
      <c r="B193" s="37"/>
      <c r="C193" s="217" t="s">
        <v>262</v>
      </c>
      <c r="D193" s="217" t="s">
        <v>185</v>
      </c>
      <c r="E193" s="218" t="s">
        <v>358</v>
      </c>
      <c r="F193" s="219" t="s">
        <v>254</v>
      </c>
      <c r="G193" s="220" t="s">
        <v>188</v>
      </c>
      <c r="H193" s="221">
        <v>10</v>
      </c>
      <c r="I193" s="222"/>
      <c r="J193" s="223">
        <f>ROUND(I193*H193,2)</f>
        <v>0</v>
      </c>
      <c r="K193" s="224"/>
      <c r="L193" s="225"/>
      <c r="M193" s="226" t="s">
        <v>1</v>
      </c>
      <c r="N193" s="227" t="s">
        <v>38</v>
      </c>
      <c r="O193" s="89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30" t="s">
        <v>189</v>
      </c>
      <c r="AT193" s="230" t="s">
        <v>185</v>
      </c>
      <c r="AU193" s="230" t="s">
        <v>83</v>
      </c>
      <c r="AY193" s="15" t="s">
        <v>184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5" t="s">
        <v>81</v>
      </c>
      <c r="BK193" s="231">
        <f>ROUND(I193*H193,2)</f>
        <v>0</v>
      </c>
      <c r="BL193" s="15" t="s">
        <v>190</v>
      </c>
      <c r="BM193" s="230" t="s">
        <v>359</v>
      </c>
    </row>
    <row r="194" s="2" customFormat="1" ht="16.5" customHeight="1">
      <c r="A194" s="36"/>
      <c r="B194" s="37"/>
      <c r="C194" s="217" t="s">
        <v>360</v>
      </c>
      <c r="D194" s="217" t="s">
        <v>185</v>
      </c>
      <c r="E194" s="218" t="s">
        <v>361</v>
      </c>
      <c r="F194" s="219" t="s">
        <v>318</v>
      </c>
      <c r="G194" s="220" t="s">
        <v>188</v>
      </c>
      <c r="H194" s="221">
        <v>10</v>
      </c>
      <c r="I194" s="222"/>
      <c r="J194" s="223">
        <f>ROUND(I194*H194,2)</f>
        <v>0</v>
      </c>
      <c r="K194" s="224"/>
      <c r="L194" s="225"/>
      <c r="M194" s="226" t="s">
        <v>1</v>
      </c>
      <c r="N194" s="227" t="s">
        <v>38</v>
      </c>
      <c r="O194" s="89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30" t="s">
        <v>189</v>
      </c>
      <c r="AT194" s="230" t="s">
        <v>185</v>
      </c>
      <c r="AU194" s="230" t="s">
        <v>83</v>
      </c>
      <c r="AY194" s="15" t="s">
        <v>184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5" t="s">
        <v>81</v>
      </c>
      <c r="BK194" s="231">
        <f>ROUND(I194*H194,2)</f>
        <v>0</v>
      </c>
      <c r="BL194" s="15" t="s">
        <v>190</v>
      </c>
      <c r="BM194" s="230" t="s">
        <v>362</v>
      </c>
    </row>
    <row r="195" s="2" customFormat="1" ht="16.5" customHeight="1">
      <c r="A195" s="36"/>
      <c r="B195" s="37"/>
      <c r="C195" s="217" t="s">
        <v>265</v>
      </c>
      <c r="D195" s="217" t="s">
        <v>185</v>
      </c>
      <c r="E195" s="218" t="s">
        <v>363</v>
      </c>
      <c r="F195" s="219" t="s">
        <v>321</v>
      </c>
      <c r="G195" s="220" t="s">
        <v>188</v>
      </c>
      <c r="H195" s="221">
        <v>9</v>
      </c>
      <c r="I195" s="222"/>
      <c r="J195" s="223">
        <f>ROUND(I195*H195,2)</f>
        <v>0</v>
      </c>
      <c r="K195" s="224"/>
      <c r="L195" s="225"/>
      <c r="M195" s="226" t="s">
        <v>1</v>
      </c>
      <c r="N195" s="227" t="s">
        <v>38</v>
      </c>
      <c r="O195" s="89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30" t="s">
        <v>189</v>
      </c>
      <c r="AT195" s="230" t="s">
        <v>185</v>
      </c>
      <c r="AU195" s="230" t="s">
        <v>83</v>
      </c>
      <c r="AY195" s="15" t="s">
        <v>184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5" t="s">
        <v>81</v>
      </c>
      <c r="BK195" s="231">
        <f>ROUND(I195*H195,2)</f>
        <v>0</v>
      </c>
      <c r="BL195" s="15" t="s">
        <v>190</v>
      </c>
      <c r="BM195" s="230" t="s">
        <v>364</v>
      </c>
    </row>
    <row r="196" s="2" customFormat="1" ht="16.5" customHeight="1">
      <c r="A196" s="36"/>
      <c r="B196" s="37"/>
      <c r="C196" s="217" t="s">
        <v>365</v>
      </c>
      <c r="D196" s="217" t="s">
        <v>185</v>
      </c>
      <c r="E196" s="218" t="s">
        <v>366</v>
      </c>
      <c r="F196" s="219" t="s">
        <v>325</v>
      </c>
      <c r="G196" s="220" t="s">
        <v>188</v>
      </c>
      <c r="H196" s="221">
        <v>3</v>
      </c>
      <c r="I196" s="222"/>
      <c r="J196" s="223">
        <f>ROUND(I196*H196,2)</f>
        <v>0</v>
      </c>
      <c r="K196" s="224"/>
      <c r="L196" s="225"/>
      <c r="M196" s="226" t="s">
        <v>1</v>
      </c>
      <c r="N196" s="227" t="s">
        <v>38</v>
      </c>
      <c r="O196" s="89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30" t="s">
        <v>189</v>
      </c>
      <c r="AT196" s="230" t="s">
        <v>185</v>
      </c>
      <c r="AU196" s="230" t="s">
        <v>83</v>
      </c>
      <c r="AY196" s="15" t="s">
        <v>184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5" t="s">
        <v>81</v>
      </c>
      <c r="BK196" s="231">
        <f>ROUND(I196*H196,2)</f>
        <v>0</v>
      </c>
      <c r="BL196" s="15" t="s">
        <v>190</v>
      </c>
      <c r="BM196" s="230" t="s">
        <v>367</v>
      </c>
    </row>
    <row r="197" s="2" customFormat="1" ht="16.5" customHeight="1">
      <c r="A197" s="36"/>
      <c r="B197" s="37"/>
      <c r="C197" s="217" t="s">
        <v>269</v>
      </c>
      <c r="D197" s="217" t="s">
        <v>185</v>
      </c>
      <c r="E197" s="218" t="s">
        <v>368</v>
      </c>
      <c r="F197" s="219" t="s">
        <v>328</v>
      </c>
      <c r="G197" s="220" t="s">
        <v>188</v>
      </c>
      <c r="H197" s="221">
        <v>27</v>
      </c>
      <c r="I197" s="222"/>
      <c r="J197" s="223">
        <f>ROUND(I197*H197,2)</f>
        <v>0</v>
      </c>
      <c r="K197" s="224"/>
      <c r="L197" s="225"/>
      <c r="M197" s="226" t="s">
        <v>1</v>
      </c>
      <c r="N197" s="227" t="s">
        <v>38</v>
      </c>
      <c r="O197" s="89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30" t="s">
        <v>189</v>
      </c>
      <c r="AT197" s="230" t="s">
        <v>185</v>
      </c>
      <c r="AU197" s="230" t="s">
        <v>83</v>
      </c>
      <c r="AY197" s="15" t="s">
        <v>184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5" t="s">
        <v>81</v>
      </c>
      <c r="BK197" s="231">
        <f>ROUND(I197*H197,2)</f>
        <v>0</v>
      </c>
      <c r="BL197" s="15" t="s">
        <v>190</v>
      </c>
      <c r="BM197" s="230" t="s">
        <v>369</v>
      </c>
    </row>
    <row r="198" s="2" customFormat="1" ht="16.5" customHeight="1">
      <c r="A198" s="36"/>
      <c r="B198" s="37"/>
      <c r="C198" s="217" t="s">
        <v>370</v>
      </c>
      <c r="D198" s="217" t="s">
        <v>185</v>
      </c>
      <c r="E198" s="218" t="s">
        <v>371</v>
      </c>
      <c r="F198" s="219" t="s">
        <v>372</v>
      </c>
      <c r="G198" s="220" t="s">
        <v>188</v>
      </c>
      <c r="H198" s="221">
        <v>9</v>
      </c>
      <c r="I198" s="222"/>
      <c r="J198" s="223">
        <f>ROUND(I198*H198,2)</f>
        <v>0</v>
      </c>
      <c r="K198" s="224"/>
      <c r="L198" s="225"/>
      <c r="M198" s="226" t="s">
        <v>1</v>
      </c>
      <c r="N198" s="227" t="s">
        <v>38</v>
      </c>
      <c r="O198" s="89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30" t="s">
        <v>189</v>
      </c>
      <c r="AT198" s="230" t="s">
        <v>185</v>
      </c>
      <c r="AU198" s="230" t="s">
        <v>83</v>
      </c>
      <c r="AY198" s="15" t="s">
        <v>184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5" t="s">
        <v>81</v>
      </c>
      <c r="BK198" s="231">
        <f>ROUND(I198*H198,2)</f>
        <v>0</v>
      </c>
      <c r="BL198" s="15" t="s">
        <v>190</v>
      </c>
      <c r="BM198" s="230" t="s">
        <v>373</v>
      </c>
    </row>
    <row r="199" s="2" customFormat="1" ht="16.5" customHeight="1">
      <c r="A199" s="36"/>
      <c r="B199" s="37"/>
      <c r="C199" s="217" t="s">
        <v>272</v>
      </c>
      <c r="D199" s="217" t="s">
        <v>185</v>
      </c>
      <c r="E199" s="218" t="s">
        <v>374</v>
      </c>
      <c r="F199" s="219" t="s">
        <v>303</v>
      </c>
      <c r="G199" s="220" t="s">
        <v>188</v>
      </c>
      <c r="H199" s="221">
        <v>1</v>
      </c>
      <c r="I199" s="222"/>
      <c r="J199" s="223">
        <f>ROUND(I199*H199,2)</f>
        <v>0</v>
      </c>
      <c r="K199" s="224"/>
      <c r="L199" s="225"/>
      <c r="M199" s="226" t="s">
        <v>1</v>
      </c>
      <c r="N199" s="227" t="s">
        <v>38</v>
      </c>
      <c r="O199" s="89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30" t="s">
        <v>189</v>
      </c>
      <c r="AT199" s="230" t="s">
        <v>185</v>
      </c>
      <c r="AU199" s="230" t="s">
        <v>83</v>
      </c>
      <c r="AY199" s="15" t="s">
        <v>184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5" t="s">
        <v>81</v>
      </c>
      <c r="BK199" s="231">
        <f>ROUND(I199*H199,2)</f>
        <v>0</v>
      </c>
      <c r="BL199" s="15" t="s">
        <v>190</v>
      </c>
      <c r="BM199" s="230" t="s">
        <v>375</v>
      </c>
    </row>
    <row r="200" s="2" customFormat="1" ht="16.5" customHeight="1">
      <c r="A200" s="36"/>
      <c r="B200" s="37"/>
      <c r="C200" s="217" t="s">
        <v>376</v>
      </c>
      <c r="D200" s="217" t="s">
        <v>185</v>
      </c>
      <c r="E200" s="218" t="s">
        <v>377</v>
      </c>
      <c r="F200" s="219" t="s">
        <v>306</v>
      </c>
      <c r="G200" s="220" t="s">
        <v>188</v>
      </c>
      <c r="H200" s="221">
        <v>1</v>
      </c>
      <c r="I200" s="222"/>
      <c r="J200" s="223">
        <f>ROUND(I200*H200,2)</f>
        <v>0</v>
      </c>
      <c r="K200" s="224"/>
      <c r="L200" s="225"/>
      <c r="M200" s="226" t="s">
        <v>1</v>
      </c>
      <c r="N200" s="227" t="s">
        <v>38</v>
      </c>
      <c r="O200" s="89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30" t="s">
        <v>189</v>
      </c>
      <c r="AT200" s="230" t="s">
        <v>185</v>
      </c>
      <c r="AU200" s="230" t="s">
        <v>83</v>
      </c>
      <c r="AY200" s="15" t="s">
        <v>184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5" t="s">
        <v>81</v>
      </c>
      <c r="BK200" s="231">
        <f>ROUND(I200*H200,2)</f>
        <v>0</v>
      </c>
      <c r="BL200" s="15" t="s">
        <v>190</v>
      </c>
      <c r="BM200" s="230" t="s">
        <v>378</v>
      </c>
    </row>
    <row r="201" s="12" customFormat="1" ht="22.8" customHeight="1">
      <c r="A201" s="12"/>
      <c r="B201" s="201"/>
      <c r="C201" s="202"/>
      <c r="D201" s="203" t="s">
        <v>72</v>
      </c>
      <c r="E201" s="215" t="s">
        <v>93</v>
      </c>
      <c r="F201" s="215" t="s">
        <v>379</v>
      </c>
      <c r="G201" s="202"/>
      <c r="H201" s="202"/>
      <c r="I201" s="205"/>
      <c r="J201" s="216">
        <f>BK201</f>
        <v>0</v>
      </c>
      <c r="K201" s="202"/>
      <c r="L201" s="207"/>
      <c r="M201" s="208"/>
      <c r="N201" s="209"/>
      <c r="O201" s="209"/>
      <c r="P201" s="210">
        <f>SUM(P202:P214)</f>
        <v>0</v>
      </c>
      <c r="Q201" s="209"/>
      <c r="R201" s="210">
        <f>SUM(R202:R214)</f>
        <v>0</v>
      </c>
      <c r="S201" s="209"/>
      <c r="T201" s="211">
        <f>SUM(T202:T214)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2" t="s">
        <v>81</v>
      </c>
      <c r="AT201" s="213" t="s">
        <v>72</v>
      </c>
      <c r="AU201" s="213" t="s">
        <v>81</v>
      </c>
      <c r="AY201" s="212" t="s">
        <v>184</v>
      </c>
      <c r="BK201" s="214">
        <f>SUM(BK202:BK214)</f>
        <v>0</v>
      </c>
    </row>
    <row r="202" s="2" customFormat="1" ht="16.5" customHeight="1">
      <c r="A202" s="36"/>
      <c r="B202" s="37"/>
      <c r="C202" s="217" t="s">
        <v>276</v>
      </c>
      <c r="D202" s="217" t="s">
        <v>185</v>
      </c>
      <c r="E202" s="218" t="s">
        <v>380</v>
      </c>
      <c r="F202" s="219" t="s">
        <v>381</v>
      </c>
      <c r="G202" s="220" t="s">
        <v>188</v>
      </c>
      <c r="H202" s="221">
        <v>1</v>
      </c>
      <c r="I202" s="222"/>
      <c r="J202" s="223">
        <f>ROUND(I202*H202,2)</f>
        <v>0</v>
      </c>
      <c r="K202" s="224"/>
      <c r="L202" s="225"/>
      <c r="M202" s="226" t="s">
        <v>1</v>
      </c>
      <c r="N202" s="227" t="s">
        <v>38</v>
      </c>
      <c r="O202" s="89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30" t="s">
        <v>189</v>
      </c>
      <c r="AT202" s="230" t="s">
        <v>185</v>
      </c>
      <c r="AU202" s="230" t="s">
        <v>83</v>
      </c>
      <c r="AY202" s="15" t="s">
        <v>184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5" t="s">
        <v>81</v>
      </c>
      <c r="BK202" s="231">
        <f>ROUND(I202*H202,2)</f>
        <v>0</v>
      </c>
      <c r="BL202" s="15" t="s">
        <v>190</v>
      </c>
      <c r="BM202" s="230" t="s">
        <v>382</v>
      </c>
    </row>
    <row r="203" s="2" customFormat="1" ht="16.5" customHeight="1">
      <c r="A203" s="36"/>
      <c r="B203" s="37"/>
      <c r="C203" s="217" t="s">
        <v>383</v>
      </c>
      <c r="D203" s="217" t="s">
        <v>185</v>
      </c>
      <c r="E203" s="218" t="s">
        <v>384</v>
      </c>
      <c r="F203" s="219" t="s">
        <v>385</v>
      </c>
      <c r="G203" s="220" t="s">
        <v>188</v>
      </c>
      <c r="H203" s="221">
        <v>3</v>
      </c>
      <c r="I203" s="222"/>
      <c r="J203" s="223">
        <f>ROUND(I203*H203,2)</f>
        <v>0</v>
      </c>
      <c r="K203" s="224"/>
      <c r="L203" s="225"/>
      <c r="M203" s="226" t="s">
        <v>1</v>
      </c>
      <c r="N203" s="227" t="s">
        <v>38</v>
      </c>
      <c r="O203" s="89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30" t="s">
        <v>189</v>
      </c>
      <c r="AT203" s="230" t="s">
        <v>185</v>
      </c>
      <c r="AU203" s="230" t="s">
        <v>83</v>
      </c>
      <c r="AY203" s="15" t="s">
        <v>184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5" t="s">
        <v>81</v>
      </c>
      <c r="BK203" s="231">
        <f>ROUND(I203*H203,2)</f>
        <v>0</v>
      </c>
      <c r="BL203" s="15" t="s">
        <v>190</v>
      </c>
      <c r="BM203" s="230" t="s">
        <v>386</v>
      </c>
    </row>
    <row r="204" s="2" customFormat="1" ht="16.5" customHeight="1">
      <c r="A204" s="36"/>
      <c r="B204" s="37"/>
      <c r="C204" s="217" t="s">
        <v>279</v>
      </c>
      <c r="D204" s="217" t="s">
        <v>185</v>
      </c>
      <c r="E204" s="218" t="s">
        <v>387</v>
      </c>
      <c r="F204" s="219" t="s">
        <v>388</v>
      </c>
      <c r="G204" s="220" t="s">
        <v>188</v>
      </c>
      <c r="H204" s="221">
        <v>1</v>
      </c>
      <c r="I204" s="222"/>
      <c r="J204" s="223">
        <f>ROUND(I204*H204,2)</f>
        <v>0</v>
      </c>
      <c r="K204" s="224"/>
      <c r="L204" s="225"/>
      <c r="M204" s="226" t="s">
        <v>1</v>
      </c>
      <c r="N204" s="227" t="s">
        <v>38</v>
      </c>
      <c r="O204" s="89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30" t="s">
        <v>189</v>
      </c>
      <c r="AT204" s="230" t="s">
        <v>185</v>
      </c>
      <c r="AU204" s="230" t="s">
        <v>83</v>
      </c>
      <c r="AY204" s="15" t="s">
        <v>184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5" t="s">
        <v>81</v>
      </c>
      <c r="BK204" s="231">
        <f>ROUND(I204*H204,2)</f>
        <v>0</v>
      </c>
      <c r="BL204" s="15" t="s">
        <v>190</v>
      </c>
      <c r="BM204" s="230" t="s">
        <v>389</v>
      </c>
    </row>
    <row r="205" s="2" customFormat="1" ht="16.5" customHeight="1">
      <c r="A205" s="36"/>
      <c r="B205" s="37"/>
      <c r="C205" s="217" t="s">
        <v>390</v>
      </c>
      <c r="D205" s="217" t="s">
        <v>185</v>
      </c>
      <c r="E205" s="218" t="s">
        <v>391</v>
      </c>
      <c r="F205" s="219" t="s">
        <v>392</v>
      </c>
      <c r="G205" s="220" t="s">
        <v>188</v>
      </c>
      <c r="H205" s="221">
        <v>1</v>
      </c>
      <c r="I205" s="222"/>
      <c r="J205" s="223">
        <f>ROUND(I205*H205,2)</f>
        <v>0</v>
      </c>
      <c r="K205" s="224"/>
      <c r="L205" s="225"/>
      <c r="M205" s="226" t="s">
        <v>1</v>
      </c>
      <c r="N205" s="227" t="s">
        <v>38</v>
      </c>
      <c r="O205" s="89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30" t="s">
        <v>189</v>
      </c>
      <c r="AT205" s="230" t="s">
        <v>185</v>
      </c>
      <c r="AU205" s="230" t="s">
        <v>83</v>
      </c>
      <c r="AY205" s="15" t="s">
        <v>184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5" t="s">
        <v>81</v>
      </c>
      <c r="BK205" s="231">
        <f>ROUND(I205*H205,2)</f>
        <v>0</v>
      </c>
      <c r="BL205" s="15" t="s">
        <v>190</v>
      </c>
      <c r="BM205" s="230" t="s">
        <v>393</v>
      </c>
    </row>
    <row r="206" s="2" customFormat="1" ht="16.5" customHeight="1">
      <c r="A206" s="36"/>
      <c r="B206" s="37"/>
      <c r="C206" s="217" t="s">
        <v>283</v>
      </c>
      <c r="D206" s="217" t="s">
        <v>185</v>
      </c>
      <c r="E206" s="218" t="s">
        <v>394</v>
      </c>
      <c r="F206" s="219" t="s">
        <v>395</v>
      </c>
      <c r="G206" s="220" t="s">
        <v>188</v>
      </c>
      <c r="H206" s="221">
        <v>1</v>
      </c>
      <c r="I206" s="222"/>
      <c r="J206" s="223">
        <f>ROUND(I206*H206,2)</f>
        <v>0</v>
      </c>
      <c r="K206" s="224"/>
      <c r="L206" s="225"/>
      <c r="M206" s="226" t="s">
        <v>1</v>
      </c>
      <c r="N206" s="227" t="s">
        <v>38</v>
      </c>
      <c r="O206" s="89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30" t="s">
        <v>189</v>
      </c>
      <c r="AT206" s="230" t="s">
        <v>185</v>
      </c>
      <c r="AU206" s="230" t="s">
        <v>83</v>
      </c>
      <c r="AY206" s="15" t="s">
        <v>184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5" t="s">
        <v>81</v>
      </c>
      <c r="BK206" s="231">
        <f>ROUND(I206*H206,2)</f>
        <v>0</v>
      </c>
      <c r="BL206" s="15" t="s">
        <v>190</v>
      </c>
      <c r="BM206" s="230" t="s">
        <v>396</v>
      </c>
    </row>
    <row r="207" s="2" customFormat="1" ht="16.5" customHeight="1">
      <c r="A207" s="36"/>
      <c r="B207" s="37"/>
      <c r="C207" s="217" t="s">
        <v>397</v>
      </c>
      <c r="D207" s="217" t="s">
        <v>185</v>
      </c>
      <c r="E207" s="218" t="s">
        <v>398</v>
      </c>
      <c r="F207" s="219" t="s">
        <v>399</v>
      </c>
      <c r="G207" s="220" t="s">
        <v>188</v>
      </c>
      <c r="H207" s="221">
        <v>6</v>
      </c>
      <c r="I207" s="222"/>
      <c r="J207" s="223">
        <f>ROUND(I207*H207,2)</f>
        <v>0</v>
      </c>
      <c r="K207" s="224"/>
      <c r="L207" s="225"/>
      <c r="M207" s="226" t="s">
        <v>1</v>
      </c>
      <c r="N207" s="227" t="s">
        <v>38</v>
      </c>
      <c r="O207" s="89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30" t="s">
        <v>189</v>
      </c>
      <c r="AT207" s="230" t="s">
        <v>185</v>
      </c>
      <c r="AU207" s="230" t="s">
        <v>83</v>
      </c>
      <c r="AY207" s="15" t="s">
        <v>184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5" t="s">
        <v>81</v>
      </c>
      <c r="BK207" s="231">
        <f>ROUND(I207*H207,2)</f>
        <v>0</v>
      </c>
      <c r="BL207" s="15" t="s">
        <v>190</v>
      </c>
      <c r="BM207" s="230" t="s">
        <v>400</v>
      </c>
    </row>
    <row r="208" s="2" customFormat="1" ht="16.5" customHeight="1">
      <c r="A208" s="36"/>
      <c r="B208" s="37"/>
      <c r="C208" s="217" t="s">
        <v>286</v>
      </c>
      <c r="D208" s="217" t="s">
        <v>185</v>
      </c>
      <c r="E208" s="218" t="s">
        <v>401</v>
      </c>
      <c r="F208" s="219" t="s">
        <v>271</v>
      </c>
      <c r="G208" s="220" t="s">
        <v>188</v>
      </c>
      <c r="H208" s="221">
        <v>3</v>
      </c>
      <c r="I208" s="222"/>
      <c r="J208" s="223">
        <f>ROUND(I208*H208,2)</f>
        <v>0</v>
      </c>
      <c r="K208" s="224"/>
      <c r="L208" s="225"/>
      <c r="M208" s="226" t="s">
        <v>1</v>
      </c>
      <c r="N208" s="227" t="s">
        <v>38</v>
      </c>
      <c r="O208" s="89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30" t="s">
        <v>189</v>
      </c>
      <c r="AT208" s="230" t="s">
        <v>185</v>
      </c>
      <c r="AU208" s="230" t="s">
        <v>83</v>
      </c>
      <c r="AY208" s="15" t="s">
        <v>184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5" t="s">
        <v>81</v>
      </c>
      <c r="BK208" s="231">
        <f>ROUND(I208*H208,2)</f>
        <v>0</v>
      </c>
      <c r="BL208" s="15" t="s">
        <v>190</v>
      </c>
      <c r="BM208" s="230" t="s">
        <v>402</v>
      </c>
    </row>
    <row r="209" s="2" customFormat="1" ht="16.5" customHeight="1">
      <c r="A209" s="36"/>
      <c r="B209" s="37"/>
      <c r="C209" s="217" t="s">
        <v>403</v>
      </c>
      <c r="D209" s="217" t="s">
        <v>185</v>
      </c>
      <c r="E209" s="218" t="s">
        <v>404</v>
      </c>
      <c r="F209" s="219" t="s">
        <v>275</v>
      </c>
      <c r="G209" s="220" t="s">
        <v>188</v>
      </c>
      <c r="H209" s="221">
        <v>3</v>
      </c>
      <c r="I209" s="222"/>
      <c r="J209" s="223">
        <f>ROUND(I209*H209,2)</f>
        <v>0</v>
      </c>
      <c r="K209" s="224"/>
      <c r="L209" s="225"/>
      <c r="M209" s="226" t="s">
        <v>1</v>
      </c>
      <c r="N209" s="227" t="s">
        <v>38</v>
      </c>
      <c r="O209" s="89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30" t="s">
        <v>189</v>
      </c>
      <c r="AT209" s="230" t="s">
        <v>185</v>
      </c>
      <c r="AU209" s="230" t="s">
        <v>83</v>
      </c>
      <c r="AY209" s="15" t="s">
        <v>184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5" t="s">
        <v>81</v>
      </c>
      <c r="BK209" s="231">
        <f>ROUND(I209*H209,2)</f>
        <v>0</v>
      </c>
      <c r="BL209" s="15" t="s">
        <v>190</v>
      </c>
      <c r="BM209" s="230" t="s">
        <v>405</v>
      </c>
    </row>
    <row r="210" s="2" customFormat="1" ht="16.5" customHeight="1">
      <c r="A210" s="36"/>
      <c r="B210" s="37"/>
      <c r="C210" s="217" t="s">
        <v>290</v>
      </c>
      <c r="D210" s="217" t="s">
        <v>185</v>
      </c>
      <c r="E210" s="218" t="s">
        <v>406</v>
      </c>
      <c r="F210" s="219" t="s">
        <v>407</v>
      </c>
      <c r="G210" s="220" t="s">
        <v>188</v>
      </c>
      <c r="H210" s="221">
        <v>1</v>
      </c>
      <c r="I210" s="222"/>
      <c r="J210" s="223">
        <f>ROUND(I210*H210,2)</f>
        <v>0</v>
      </c>
      <c r="K210" s="224"/>
      <c r="L210" s="225"/>
      <c r="M210" s="226" t="s">
        <v>1</v>
      </c>
      <c r="N210" s="227" t="s">
        <v>38</v>
      </c>
      <c r="O210" s="89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30" t="s">
        <v>189</v>
      </c>
      <c r="AT210" s="230" t="s">
        <v>185</v>
      </c>
      <c r="AU210" s="230" t="s">
        <v>83</v>
      </c>
      <c r="AY210" s="15" t="s">
        <v>184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5" t="s">
        <v>81</v>
      </c>
      <c r="BK210" s="231">
        <f>ROUND(I210*H210,2)</f>
        <v>0</v>
      </c>
      <c r="BL210" s="15" t="s">
        <v>190</v>
      </c>
      <c r="BM210" s="230" t="s">
        <v>408</v>
      </c>
    </row>
    <row r="211" s="2" customFormat="1" ht="16.5" customHeight="1">
      <c r="A211" s="36"/>
      <c r="B211" s="37"/>
      <c r="C211" s="217" t="s">
        <v>409</v>
      </c>
      <c r="D211" s="217" t="s">
        <v>185</v>
      </c>
      <c r="E211" s="218" t="s">
        <v>410</v>
      </c>
      <c r="F211" s="219" t="s">
        <v>411</v>
      </c>
      <c r="G211" s="220" t="s">
        <v>188</v>
      </c>
      <c r="H211" s="221">
        <v>3</v>
      </c>
      <c r="I211" s="222"/>
      <c r="J211" s="223">
        <f>ROUND(I211*H211,2)</f>
        <v>0</v>
      </c>
      <c r="K211" s="224"/>
      <c r="L211" s="225"/>
      <c r="M211" s="226" t="s">
        <v>1</v>
      </c>
      <c r="N211" s="227" t="s">
        <v>38</v>
      </c>
      <c r="O211" s="89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30" t="s">
        <v>189</v>
      </c>
      <c r="AT211" s="230" t="s">
        <v>185</v>
      </c>
      <c r="AU211" s="230" t="s">
        <v>83</v>
      </c>
      <c r="AY211" s="15" t="s">
        <v>184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5" t="s">
        <v>81</v>
      </c>
      <c r="BK211" s="231">
        <f>ROUND(I211*H211,2)</f>
        <v>0</v>
      </c>
      <c r="BL211" s="15" t="s">
        <v>190</v>
      </c>
      <c r="BM211" s="230" t="s">
        <v>412</v>
      </c>
    </row>
    <row r="212" s="2" customFormat="1" ht="16.5" customHeight="1">
      <c r="A212" s="36"/>
      <c r="B212" s="37"/>
      <c r="C212" s="217" t="s">
        <v>293</v>
      </c>
      <c r="D212" s="217" t="s">
        <v>185</v>
      </c>
      <c r="E212" s="218" t="s">
        <v>413</v>
      </c>
      <c r="F212" s="219" t="s">
        <v>414</v>
      </c>
      <c r="G212" s="220" t="s">
        <v>188</v>
      </c>
      <c r="H212" s="221">
        <v>1</v>
      </c>
      <c r="I212" s="222"/>
      <c r="J212" s="223">
        <f>ROUND(I212*H212,2)</f>
        <v>0</v>
      </c>
      <c r="K212" s="224"/>
      <c r="L212" s="225"/>
      <c r="M212" s="226" t="s">
        <v>1</v>
      </c>
      <c r="N212" s="227" t="s">
        <v>38</v>
      </c>
      <c r="O212" s="89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30" t="s">
        <v>189</v>
      </c>
      <c r="AT212" s="230" t="s">
        <v>185</v>
      </c>
      <c r="AU212" s="230" t="s">
        <v>83</v>
      </c>
      <c r="AY212" s="15" t="s">
        <v>184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5" t="s">
        <v>81</v>
      </c>
      <c r="BK212" s="231">
        <f>ROUND(I212*H212,2)</f>
        <v>0</v>
      </c>
      <c r="BL212" s="15" t="s">
        <v>190</v>
      </c>
      <c r="BM212" s="230" t="s">
        <v>415</v>
      </c>
    </row>
    <row r="213" s="2" customFormat="1" ht="16.5" customHeight="1">
      <c r="A213" s="36"/>
      <c r="B213" s="37"/>
      <c r="C213" s="217" t="s">
        <v>416</v>
      </c>
      <c r="D213" s="217" t="s">
        <v>185</v>
      </c>
      <c r="E213" s="218" t="s">
        <v>417</v>
      </c>
      <c r="F213" s="219" t="s">
        <v>303</v>
      </c>
      <c r="G213" s="220" t="s">
        <v>188</v>
      </c>
      <c r="H213" s="221">
        <v>1</v>
      </c>
      <c r="I213" s="222"/>
      <c r="J213" s="223">
        <f>ROUND(I213*H213,2)</f>
        <v>0</v>
      </c>
      <c r="K213" s="224"/>
      <c r="L213" s="225"/>
      <c r="M213" s="226" t="s">
        <v>1</v>
      </c>
      <c r="N213" s="227" t="s">
        <v>38</v>
      </c>
      <c r="O213" s="89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30" t="s">
        <v>189</v>
      </c>
      <c r="AT213" s="230" t="s">
        <v>185</v>
      </c>
      <c r="AU213" s="230" t="s">
        <v>83</v>
      </c>
      <c r="AY213" s="15" t="s">
        <v>184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5" t="s">
        <v>81</v>
      </c>
      <c r="BK213" s="231">
        <f>ROUND(I213*H213,2)</f>
        <v>0</v>
      </c>
      <c r="BL213" s="15" t="s">
        <v>190</v>
      </c>
      <c r="BM213" s="230" t="s">
        <v>418</v>
      </c>
    </row>
    <row r="214" s="2" customFormat="1" ht="16.5" customHeight="1">
      <c r="A214" s="36"/>
      <c r="B214" s="37"/>
      <c r="C214" s="217" t="s">
        <v>297</v>
      </c>
      <c r="D214" s="217" t="s">
        <v>185</v>
      </c>
      <c r="E214" s="218" t="s">
        <v>419</v>
      </c>
      <c r="F214" s="219" t="s">
        <v>306</v>
      </c>
      <c r="G214" s="220" t="s">
        <v>188</v>
      </c>
      <c r="H214" s="221">
        <v>1</v>
      </c>
      <c r="I214" s="222"/>
      <c r="J214" s="223">
        <f>ROUND(I214*H214,2)</f>
        <v>0</v>
      </c>
      <c r="K214" s="224"/>
      <c r="L214" s="225"/>
      <c r="M214" s="226" t="s">
        <v>1</v>
      </c>
      <c r="N214" s="227" t="s">
        <v>38</v>
      </c>
      <c r="O214" s="89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30" t="s">
        <v>189</v>
      </c>
      <c r="AT214" s="230" t="s">
        <v>185</v>
      </c>
      <c r="AU214" s="230" t="s">
        <v>83</v>
      </c>
      <c r="AY214" s="15" t="s">
        <v>184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5" t="s">
        <v>81</v>
      </c>
      <c r="BK214" s="231">
        <f>ROUND(I214*H214,2)</f>
        <v>0</v>
      </c>
      <c r="BL214" s="15" t="s">
        <v>190</v>
      </c>
      <c r="BM214" s="230" t="s">
        <v>420</v>
      </c>
    </row>
    <row r="215" s="12" customFormat="1" ht="22.8" customHeight="1">
      <c r="A215" s="12"/>
      <c r="B215" s="201"/>
      <c r="C215" s="202"/>
      <c r="D215" s="203" t="s">
        <v>72</v>
      </c>
      <c r="E215" s="215" t="s">
        <v>96</v>
      </c>
      <c r="F215" s="215" t="s">
        <v>421</v>
      </c>
      <c r="G215" s="202"/>
      <c r="H215" s="202"/>
      <c r="I215" s="205"/>
      <c r="J215" s="216">
        <f>BK215</f>
        <v>0</v>
      </c>
      <c r="K215" s="202"/>
      <c r="L215" s="207"/>
      <c r="M215" s="208"/>
      <c r="N215" s="209"/>
      <c r="O215" s="209"/>
      <c r="P215" s="210">
        <f>SUM(P216:P231)</f>
        <v>0</v>
      </c>
      <c r="Q215" s="209"/>
      <c r="R215" s="210">
        <f>SUM(R216:R231)</f>
        <v>0</v>
      </c>
      <c r="S215" s="209"/>
      <c r="T215" s="211">
        <f>SUM(T216:T231)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2" t="s">
        <v>81</v>
      </c>
      <c r="AT215" s="213" t="s">
        <v>72</v>
      </c>
      <c r="AU215" s="213" t="s">
        <v>81</v>
      </c>
      <c r="AY215" s="212" t="s">
        <v>184</v>
      </c>
      <c r="BK215" s="214">
        <f>SUM(BK216:BK231)</f>
        <v>0</v>
      </c>
    </row>
    <row r="216" s="2" customFormat="1" ht="16.5" customHeight="1">
      <c r="A216" s="36"/>
      <c r="B216" s="37"/>
      <c r="C216" s="217" t="s">
        <v>422</v>
      </c>
      <c r="D216" s="217" t="s">
        <v>185</v>
      </c>
      <c r="E216" s="218" t="s">
        <v>423</v>
      </c>
      <c r="F216" s="219" t="s">
        <v>424</v>
      </c>
      <c r="G216" s="220" t="s">
        <v>188</v>
      </c>
      <c r="H216" s="221">
        <v>1</v>
      </c>
      <c r="I216" s="222"/>
      <c r="J216" s="223">
        <f>ROUND(I216*H216,2)</f>
        <v>0</v>
      </c>
      <c r="K216" s="224"/>
      <c r="L216" s="225"/>
      <c r="M216" s="226" t="s">
        <v>1</v>
      </c>
      <c r="N216" s="227" t="s">
        <v>38</v>
      </c>
      <c r="O216" s="89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30" t="s">
        <v>189</v>
      </c>
      <c r="AT216" s="230" t="s">
        <v>185</v>
      </c>
      <c r="AU216" s="230" t="s">
        <v>83</v>
      </c>
      <c r="AY216" s="15" t="s">
        <v>184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5" t="s">
        <v>81</v>
      </c>
      <c r="BK216" s="231">
        <f>ROUND(I216*H216,2)</f>
        <v>0</v>
      </c>
      <c r="BL216" s="15" t="s">
        <v>190</v>
      </c>
      <c r="BM216" s="230" t="s">
        <v>425</v>
      </c>
    </row>
    <row r="217" s="2" customFormat="1" ht="16.5" customHeight="1">
      <c r="A217" s="36"/>
      <c r="B217" s="37"/>
      <c r="C217" s="217" t="s">
        <v>300</v>
      </c>
      <c r="D217" s="217" t="s">
        <v>185</v>
      </c>
      <c r="E217" s="218" t="s">
        <v>426</v>
      </c>
      <c r="F217" s="219" t="s">
        <v>427</v>
      </c>
      <c r="G217" s="220" t="s">
        <v>188</v>
      </c>
      <c r="H217" s="221">
        <v>1</v>
      </c>
      <c r="I217" s="222"/>
      <c r="J217" s="223">
        <f>ROUND(I217*H217,2)</f>
        <v>0</v>
      </c>
      <c r="K217" s="224"/>
      <c r="L217" s="225"/>
      <c r="M217" s="226" t="s">
        <v>1</v>
      </c>
      <c r="N217" s="227" t="s">
        <v>38</v>
      </c>
      <c r="O217" s="89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30" t="s">
        <v>189</v>
      </c>
      <c r="AT217" s="230" t="s">
        <v>185</v>
      </c>
      <c r="AU217" s="230" t="s">
        <v>83</v>
      </c>
      <c r="AY217" s="15" t="s">
        <v>184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5" t="s">
        <v>81</v>
      </c>
      <c r="BK217" s="231">
        <f>ROUND(I217*H217,2)</f>
        <v>0</v>
      </c>
      <c r="BL217" s="15" t="s">
        <v>190</v>
      </c>
      <c r="BM217" s="230" t="s">
        <v>428</v>
      </c>
    </row>
    <row r="218" s="2" customFormat="1" ht="16.5" customHeight="1">
      <c r="A218" s="36"/>
      <c r="B218" s="37"/>
      <c r="C218" s="217" t="s">
        <v>429</v>
      </c>
      <c r="D218" s="217" t="s">
        <v>185</v>
      </c>
      <c r="E218" s="218" t="s">
        <v>430</v>
      </c>
      <c r="F218" s="219" t="s">
        <v>318</v>
      </c>
      <c r="G218" s="220" t="s">
        <v>188</v>
      </c>
      <c r="H218" s="221">
        <v>1</v>
      </c>
      <c r="I218" s="222"/>
      <c r="J218" s="223">
        <f>ROUND(I218*H218,2)</f>
        <v>0</v>
      </c>
      <c r="K218" s="224"/>
      <c r="L218" s="225"/>
      <c r="M218" s="226" t="s">
        <v>1</v>
      </c>
      <c r="N218" s="227" t="s">
        <v>38</v>
      </c>
      <c r="O218" s="89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30" t="s">
        <v>189</v>
      </c>
      <c r="AT218" s="230" t="s">
        <v>185</v>
      </c>
      <c r="AU218" s="230" t="s">
        <v>83</v>
      </c>
      <c r="AY218" s="15" t="s">
        <v>184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5" t="s">
        <v>81</v>
      </c>
      <c r="BK218" s="231">
        <f>ROUND(I218*H218,2)</f>
        <v>0</v>
      </c>
      <c r="BL218" s="15" t="s">
        <v>190</v>
      </c>
      <c r="BM218" s="230" t="s">
        <v>431</v>
      </c>
    </row>
    <row r="219" s="2" customFormat="1" ht="16.5" customHeight="1">
      <c r="A219" s="36"/>
      <c r="B219" s="37"/>
      <c r="C219" s="217" t="s">
        <v>304</v>
      </c>
      <c r="D219" s="217" t="s">
        <v>185</v>
      </c>
      <c r="E219" s="218" t="s">
        <v>432</v>
      </c>
      <c r="F219" s="219" t="s">
        <v>433</v>
      </c>
      <c r="G219" s="220" t="s">
        <v>188</v>
      </c>
      <c r="H219" s="221">
        <v>1</v>
      </c>
      <c r="I219" s="222"/>
      <c r="J219" s="223">
        <f>ROUND(I219*H219,2)</f>
        <v>0</v>
      </c>
      <c r="K219" s="224"/>
      <c r="L219" s="225"/>
      <c r="M219" s="226" t="s">
        <v>1</v>
      </c>
      <c r="N219" s="227" t="s">
        <v>38</v>
      </c>
      <c r="O219" s="89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30" t="s">
        <v>189</v>
      </c>
      <c r="AT219" s="230" t="s">
        <v>185</v>
      </c>
      <c r="AU219" s="230" t="s">
        <v>83</v>
      </c>
      <c r="AY219" s="15" t="s">
        <v>184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5" t="s">
        <v>81</v>
      </c>
      <c r="BK219" s="231">
        <f>ROUND(I219*H219,2)</f>
        <v>0</v>
      </c>
      <c r="BL219" s="15" t="s">
        <v>190</v>
      </c>
      <c r="BM219" s="230" t="s">
        <v>434</v>
      </c>
    </row>
    <row r="220" s="2" customFormat="1" ht="16.5" customHeight="1">
      <c r="A220" s="36"/>
      <c r="B220" s="37"/>
      <c r="C220" s="217" t="s">
        <v>435</v>
      </c>
      <c r="D220" s="217" t="s">
        <v>185</v>
      </c>
      <c r="E220" s="218" t="s">
        <v>436</v>
      </c>
      <c r="F220" s="219" t="s">
        <v>437</v>
      </c>
      <c r="G220" s="220" t="s">
        <v>188</v>
      </c>
      <c r="H220" s="221">
        <v>2</v>
      </c>
      <c r="I220" s="222"/>
      <c r="J220" s="223">
        <f>ROUND(I220*H220,2)</f>
        <v>0</v>
      </c>
      <c r="K220" s="224"/>
      <c r="L220" s="225"/>
      <c r="M220" s="226" t="s">
        <v>1</v>
      </c>
      <c r="N220" s="227" t="s">
        <v>38</v>
      </c>
      <c r="O220" s="89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30" t="s">
        <v>189</v>
      </c>
      <c r="AT220" s="230" t="s">
        <v>185</v>
      </c>
      <c r="AU220" s="230" t="s">
        <v>83</v>
      </c>
      <c r="AY220" s="15" t="s">
        <v>184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5" t="s">
        <v>81</v>
      </c>
      <c r="BK220" s="231">
        <f>ROUND(I220*H220,2)</f>
        <v>0</v>
      </c>
      <c r="BL220" s="15" t="s">
        <v>190</v>
      </c>
      <c r="BM220" s="230" t="s">
        <v>438</v>
      </c>
    </row>
    <row r="221" s="2" customFormat="1" ht="16.5" customHeight="1">
      <c r="A221" s="36"/>
      <c r="B221" s="37"/>
      <c r="C221" s="217" t="s">
        <v>307</v>
      </c>
      <c r="D221" s="217" t="s">
        <v>185</v>
      </c>
      <c r="E221" s="218" t="s">
        <v>439</v>
      </c>
      <c r="F221" s="219" t="s">
        <v>268</v>
      </c>
      <c r="G221" s="220" t="s">
        <v>188</v>
      </c>
      <c r="H221" s="221">
        <v>6</v>
      </c>
      <c r="I221" s="222"/>
      <c r="J221" s="223">
        <f>ROUND(I221*H221,2)</f>
        <v>0</v>
      </c>
      <c r="K221" s="224"/>
      <c r="L221" s="225"/>
      <c r="M221" s="226" t="s">
        <v>1</v>
      </c>
      <c r="N221" s="227" t="s">
        <v>38</v>
      </c>
      <c r="O221" s="89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30" t="s">
        <v>189</v>
      </c>
      <c r="AT221" s="230" t="s">
        <v>185</v>
      </c>
      <c r="AU221" s="230" t="s">
        <v>83</v>
      </c>
      <c r="AY221" s="15" t="s">
        <v>184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5" t="s">
        <v>81</v>
      </c>
      <c r="BK221" s="231">
        <f>ROUND(I221*H221,2)</f>
        <v>0</v>
      </c>
      <c r="BL221" s="15" t="s">
        <v>190</v>
      </c>
      <c r="BM221" s="230" t="s">
        <v>440</v>
      </c>
    </row>
    <row r="222" s="2" customFormat="1" ht="16.5" customHeight="1">
      <c r="A222" s="36"/>
      <c r="B222" s="37"/>
      <c r="C222" s="217" t="s">
        <v>441</v>
      </c>
      <c r="D222" s="217" t="s">
        <v>185</v>
      </c>
      <c r="E222" s="218" t="s">
        <v>442</v>
      </c>
      <c r="F222" s="219" t="s">
        <v>271</v>
      </c>
      <c r="G222" s="220" t="s">
        <v>188</v>
      </c>
      <c r="H222" s="221">
        <v>1</v>
      </c>
      <c r="I222" s="222"/>
      <c r="J222" s="223">
        <f>ROUND(I222*H222,2)</f>
        <v>0</v>
      </c>
      <c r="K222" s="224"/>
      <c r="L222" s="225"/>
      <c r="M222" s="226" t="s">
        <v>1</v>
      </c>
      <c r="N222" s="227" t="s">
        <v>38</v>
      </c>
      <c r="O222" s="89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30" t="s">
        <v>189</v>
      </c>
      <c r="AT222" s="230" t="s">
        <v>185</v>
      </c>
      <c r="AU222" s="230" t="s">
        <v>83</v>
      </c>
      <c r="AY222" s="15" t="s">
        <v>184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5" t="s">
        <v>81</v>
      </c>
      <c r="BK222" s="231">
        <f>ROUND(I222*H222,2)</f>
        <v>0</v>
      </c>
      <c r="BL222" s="15" t="s">
        <v>190</v>
      </c>
      <c r="BM222" s="230" t="s">
        <v>443</v>
      </c>
    </row>
    <row r="223" s="2" customFormat="1" ht="16.5" customHeight="1">
      <c r="A223" s="36"/>
      <c r="B223" s="37"/>
      <c r="C223" s="217" t="s">
        <v>312</v>
      </c>
      <c r="D223" s="217" t="s">
        <v>185</v>
      </c>
      <c r="E223" s="218" t="s">
        <v>444</v>
      </c>
      <c r="F223" s="219" t="s">
        <v>445</v>
      </c>
      <c r="G223" s="220" t="s">
        <v>188</v>
      </c>
      <c r="H223" s="221">
        <v>1</v>
      </c>
      <c r="I223" s="222"/>
      <c r="J223" s="223">
        <f>ROUND(I223*H223,2)</f>
        <v>0</v>
      </c>
      <c r="K223" s="224"/>
      <c r="L223" s="225"/>
      <c r="M223" s="226" t="s">
        <v>1</v>
      </c>
      <c r="N223" s="227" t="s">
        <v>38</v>
      </c>
      <c r="O223" s="89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30" t="s">
        <v>189</v>
      </c>
      <c r="AT223" s="230" t="s">
        <v>185</v>
      </c>
      <c r="AU223" s="230" t="s">
        <v>83</v>
      </c>
      <c r="AY223" s="15" t="s">
        <v>184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5" t="s">
        <v>81</v>
      </c>
      <c r="BK223" s="231">
        <f>ROUND(I223*H223,2)</f>
        <v>0</v>
      </c>
      <c r="BL223" s="15" t="s">
        <v>190</v>
      </c>
      <c r="BM223" s="230" t="s">
        <v>446</v>
      </c>
    </row>
    <row r="224" s="2" customFormat="1" ht="16.5" customHeight="1">
      <c r="A224" s="36"/>
      <c r="B224" s="37"/>
      <c r="C224" s="217" t="s">
        <v>447</v>
      </c>
      <c r="D224" s="217" t="s">
        <v>185</v>
      </c>
      <c r="E224" s="218" t="s">
        <v>448</v>
      </c>
      <c r="F224" s="219" t="s">
        <v>414</v>
      </c>
      <c r="G224" s="220" t="s">
        <v>188</v>
      </c>
      <c r="H224" s="221">
        <v>6</v>
      </c>
      <c r="I224" s="222"/>
      <c r="J224" s="223">
        <f>ROUND(I224*H224,2)</f>
        <v>0</v>
      </c>
      <c r="K224" s="224"/>
      <c r="L224" s="225"/>
      <c r="M224" s="226" t="s">
        <v>1</v>
      </c>
      <c r="N224" s="227" t="s">
        <v>38</v>
      </c>
      <c r="O224" s="89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30" t="s">
        <v>189</v>
      </c>
      <c r="AT224" s="230" t="s">
        <v>185</v>
      </c>
      <c r="AU224" s="230" t="s">
        <v>83</v>
      </c>
      <c r="AY224" s="15" t="s">
        <v>184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5" t="s">
        <v>81</v>
      </c>
      <c r="BK224" s="231">
        <f>ROUND(I224*H224,2)</f>
        <v>0</v>
      </c>
      <c r="BL224" s="15" t="s">
        <v>190</v>
      </c>
      <c r="BM224" s="230" t="s">
        <v>449</v>
      </c>
    </row>
    <row r="225" s="2" customFormat="1" ht="16.5" customHeight="1">
      <c r="A225" s="36"/>
      <c r="B225" s="37"/>
      <c r="C225" s="217" t="s">
        <v>315</v>
      </c>
      <c r="D225" s="217" t="s">
        <v>185</v>
      </c>
      <c r="E225" s="218" t="s">
        <v>450</v>
      </c>
      <c r="F225" s="219" t="s">
        <v>278</v>
      </c>
      <c r="G225" s="220" t="s">
        <v>188</v>
      </c>
      <c r="H225" s="221">
        <v>3</v>
      </c>
      <c r="I225" s="222"/>
      <c r="J225" s="223">
        <f>ROUND(I225*H225,2)</f>
        <v>0</v>
      </c>
      <c r="K225" s="224"/>
      <c r="L225" s="225"/>
      <c r="M225" s="226" t="s">
        <v>1</v>
      </c>
      <c r="N225" s="227" t="s">
        <v>38</v>
      </c>
      <c r="O225" s="89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30" t="s">
        <v>189</v>
      </c>
      <c r="AT225" s="230" t="s">
        <v>185</v>
      </c>
      <c r="AU225" s="230" t="s">
        <v>83</v>
      </c>
      <c r="AY225" s="15" t="s">
        <v>184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5" t="s">
        <v>81</v>
      </c>
      <c r="BK225" s="231">
        <f>ROUND(I225*H225,2)</f>
        <v>0</v>
      </c>
      <c r="BL225" s="15" t="s">
        <v>190</v>
      </c>
      <c r="BM225" s="230" t="s">
        <v>451</v>
      </c>
    </row>
    <row r="226" s="2" customFormat="1" ht="16.5" customHeight="1">
      <c r="A226" s="36"/>
      <c r="B226" s="37"/>
      <c r="C226" s="217" t="s">
        <v>452</v>
      </c>
      <c r="D226" s="217" t="s">
        <v>185</v>
      </c>
      <c r="E226" s="218" t="s">
        <v>453</v>
      </c>
      <c r="F226" s="219" t="s">
        <v>282</v>
      </c>
      <c r="G226" s="220" t="s">
        <v>188</v>
      </c>
      <c r="H226" s="221">
        <v>1</v>
      </c>
      <c r="I226" s="222"/>
      <c r="J226" s="223">
        <f>ROUND(I226*H226,2)</f>
        <v>0</v>
      </c>
      <c r="K226" s="224"/>
      <c r="L226" s="225"/>
      <c r="M226" s="226" t="s">
        <v>1</v>
      </c>
      <c r="N226" s="227" t="s">
        <v>38</v>
      </c>
      <c r="O226" s="89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30" t="s">
        <v>189</v>
      </c>
      <c r="AT226" s="230" t="s">
        <v>185</v>
      </c>
      <c r="AU226" s="230" t="s">
        <v>83</v>
      </c>
      <c r="AY226" s="15" t="s">
        <v>184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5" t="s">
        <v>81</v>
      </c>
      <c r="BK226" s="231">
        <f>ROUND(I226*H226,2)</f>
        <v>0</v>
      </c>
      <c r="BL226" s="15" t="s">
        <v>190</v>
      </c>
      <c r="BM226" s="230" t="s">
        <v>454</v>
      </c>
    </row>
    <row r="227" s="2" customFormat="1" ht="21.75" customHeight="1">
      <c r="A227" s="36"/>
      <c r="B227" s="37"/>
      <c r="C227" s="217" t="s">
        <v>319</v>
      </c>
      <c r="D227" s="217" t="s">
        <v>185</v>
      </c>
      <c r="E227" s="218" t="s">
        <v>455</v>
      </c>
      <c r="F227" s="219" t="s">
        <v>456</v>
      </c>
      <c r="G227" s="220" t="s">
        <v>188</v>
      </c>
      <c r="H227" s="221">
        <v>2</v>
      </c>
      <c r="I227" s="222"/>
      <c r="J227" s="223">
        <f>ROUND(I227*H227,2)</f>
        <v>0</v>
      </c>
      <c r="K227" s="224"/>
      <c r="L227" s="225"/>
      <c r="M227" s="226" t="s">
        <v>1</v>
      </c>
      <c r="N227" s="227" t="s">
        <v>38</v>
      </c>
      <c r="O227" s="89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30" t="s">
        <v>189</v>
      </c>
      <c r="AT227" s="230" t="s">
        <v>185</v>
      </c>
      <c r="AU227" s="230" t="s">
        <v>83</v>
      </c>
      <c r="AY227" s="15" t="s">
        <v>184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5" t="s">
        <v>81</v>
      </c>
      <c r="BK227" s="231">
        <f>ROUND(I227*H227,2)</f>
        <v>0</v>
      </c>
      <c r="BL227" s="15" t="s">
        <v>190</v>
      </c>
      <c r="BM227" s="230" t="s">
        <v>457</v>
      </c>
    </row>
    <row r="228" s="2" customFormat="1" ht="21.75" customHeight="1">
      <c r="A228" s="36"/>
      <c r="B228" s="37"/>
      <c r="C228" s="217" t="s">
        <v>458</v>
      </c>
      <c r="D228" s="217" t="s">
        <v>185</v>
      </c>
      <c r="E228" s="218" t="s">
        <v>459</v>
      </c>
      <c r="F228" s="219" t="s">
        <v>296</v>
      </c>
      <c r="G228" s="220" t="s">
        <v>188</v>
      </c>
      <c r="H228" s="221">
        <v>1</v>
      </c>
      <c r="I228" s="222"/>
      <c r="J228" s="223">
        <f>ROUND(I228*H228,2)</f>
        <v>0</v>
      </c>
      <c r="K228" s="224"/>
      <c r="L228" s="225"/>
      <c r="M228" s="226" t="s">
        <v>1</v>
      </c>
      <c r="N228" s="227" t="s">
        <v>38</v>
      </c>
      <c r="O228" s="89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30" t="s">
        <v>189</v>
      </c>
      <c r="AT228" s="230" t="s">
        <v>185</v>
      </c>
      <c r="AU228" s="230" t="s">
        <v>83</v>
      </c>
      <c r="AY228" s="15" t="s">
        <v>184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5" t="s">
        <v>81</v>
      </c>
      <c r="BK228" s="231">
        <f>ROUND(I228*H228,2)</f>
        <v>0</v>
      </c>
      <c r="BL228" s="15" t="s">
        <v>190</v>
      </c>
      <c r="BM228" s="230" t="s">
        <v>460</v>
      </c>
    </row>
    <row r="229" s="2" customFormat="1" ht="16.5" customHeight="1">
      <c r="A229" s="36"/>
      <c r="B229" s="37"/>
      <c r="C229" s="217" t="s">
        <v>322</v>
      </c>
      <c r="D229" s="217" t="s">
        <v>185</v>
      </c>
      <c r="E229" s="218" t="s">
        <v>461</v>
      </c>
      <c r="F229" s="219" t="s">
        <v>299</v>
      </c>
      <c r="G229" s="220" t="s">
        <v>188</v>
      </c>
      <c r="H229" s="221">
        <v>1</v>
      </c>
      <c r="I229" s="222"/>
      <c r="J229" s="223">
        <f>ROUND(I229*H229,2)</f>
        <v>0</v>
      </c>
      <c r="K229" s="224"/>
      <c r="L229" s="225"/>
      <c r="M229" s="226" t="s">
        <v>1</v>
      </c>
      <c r="N229" s="227" t="s">
        <v>38</v>
      </c>
      <c r="O229" s="89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30" t="s">
        <v>189</v>
      </c>
      <c r="AT229" s="230" t="s">
        <v>185</v>
      </c>
      <c r="AU229" s="230" t="s">
        <v>83</v>
      </c>
      <c r="AY229" s="15" t="s">
        <v>184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5" t="s">
        <v>81</v>
      </c>
      <c r="BK229" s="231">
        <f>ROUND(I229*H229,2)</f>
        <v>0</v>
      </c>
      <c r="BL229" s="15" t="s">
        <v>190</v>
      </c>
      <c r="BM229" s="230" t="s">
        <v>462</v>
      </c>
    </row>
    <row r="230" s="2" customFormat="1" ht="16.5" customHeight="1">
      <c r="A230" s="36"/>
      <c r="B230" s="37"/>
      <c r="C230" s="217" t="s">
        <v>463</v>
      </c>
      <c r="D230" s="217" t="s">
        <v>185</v>
      </c>
      <c r="E230" s="218" t="s">
        <v>464</v>
      </c>
      <c r="F230" s="219" t="s">
        <v>303</v>
      </c>
      <c r="G230" s="220" t="s">
        <v>188</v>
      </c>
      <c r="H230" s="221">
        <v>1</v>
      </c>
      <c r="I230" s="222"/>
      <c r="J230" s="223">
        <f>ROUND(I230*H230,2)</f>
        <v>0</v>
      </c>
      <c r="K230" s="224"/>
      <c r="L230" s="225"/>
      <c r="M230" s="226" t="s">
        <v>1</v>
      </c>
      <c r="N230" s="227" t="s">
        <v>38</v>
      </c>
      <c r="O230" s="89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30" t="s">
        <v>189</v>
      </c>
      <c r="AT230" s="230" t="s">
        <v>185</v>
      </c>
      <c r="AU230" s="230" t="s">
        <v>83</v>
      </c>
      <c r="AY230" s="15" t="s">
        <v>184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5" t="s">
        <v>81</v>
      </c>
      <c r="BK230" s="231">
        <f>ROUND(I230*H230,2)</f>
        <v>0</v>
      </c>
      <c r="BL230" s="15" t="s">
        <v>190</v>
      </c>
      <c r="BM230" s="230" t="s">
        <v>465</v>
      </c>
    </row>
    <row r="231" s="2" customFormat="1" ht="16.5" customHeight="1">
      <c r="A231" s="36"/>
      <c r="B231" s="37"/>
      <c r="C231" s="217" t="s">
        <v>326</v>
      </c>
      <c r="D231" s="217" t="s">
        <v>185</v>
      </c>
      <c r="E231" s="218" t="s">
        <v>466</v>
      </c>
      <c r="F231" s="219" t="s">
        <v>306</v>
      </c>
      <c r="G231" s="220" t="s">
        <v>188</v>
      </c>
      <c r="H231" s="221">
        <v>1</v>
      </c>
      <c r="I231" s="222"/>
      <c r="J231" s="223">
        <f>ROUND(I231*H231,2)</f>
        <v>0</v>
      </c>
      <c r="K231" s="224"/>
      <c r="L231" s="225"/>
      <c r="M231" s="226" t="s">
        <v>1</v>
      </c>
      <c r="N231" s="227" t="s">
        <v>38</v>
      </c>
      <c r="O231" s="89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30" t="s">
        <v>189</v>
      </c>
      <c r="AT231" s="230" t="s">
        <v>185</v>
      </c>
      <c r="AU231" s="230" t="s">
        <v>83</v>
      </c>
      <c r="AY231" s="15" t="s">
        <v>184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5" t="s">
        <v>81</v>
      </c>
      <c r="BK231" s="231">
        <f>ROUND(I231*H231,2)</f>
        <v>0</v>
      </c>
      <c r="BL231" s="15" t="s">
        <v>190</v>
      </c>
      <c r="BM231" s="230" t="s">
        <v>467</v>
      </c>
    </row>
    <row r="232" s="12" customFormat="1" ht="22.8" customHeight="1">
      <c r="A232" s="12"/>
      <c r="B232" s="201"/>
      <c r="C232" s="202"/>
      <c r="D232" s="203" t="s">
        <v>72</v>
      </c>
      <c r="E232" s="215" t="s">
        <v>99</v>
      </c>
      <c r="F232" s="215" t="s">
        <v>468</v>
      </c>
      <c r="G232" s="202"/>
      <c r="H232" s="202"/>
      <c r="I232" s="205"/>
      <c r="J232" s="216">
        <f>BK232</f>
        <v>0</v>
      </c>
      <c r="K232" s="202"/>
      <c r="L232" s="207"/>
      <c r="M232" s="208"/>
      <c r="N232" s="209"/>
      <c r="O232" s="209"/>
      <c r="P232" s="210">
        <f>SUM(P233:P239)</f>
        <v>0</v>
      </c>
      <c r="Q232" s="209"/>
      <c r="R232" s="210">
        <f>SUM(R233:R239)</f>
        <v>0</v>
      </c>
      <c r="S232" s="209"/>
      <c r="T232" s="211">
        <f>SUM(T233:T239)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2" t="s">
        <v>81</v>
      </c>
      <c r="AT232" s="213" t="s">
        <v>72</v>
      </c>
      <c r="AU232" s="213" t="s">
        <v>81</v>
      </c>
      <c r="AY232" s="212" t="s">
        <v>184</v>
      </c>
      <c r="BK232" s="214">
        <f>SUM(BK233:BK239)</f>
        <v>0</v>
      </c>
    </row>
    <row r="233" s="2" customFormat="1" ht="16.5" customHeight="1">
      <c r="A233" s="36"/>
      <c r="B233" s="37"/>
      <c r="C233" s="217" t="s">
        <v>469</v>
      </c>
      <c r="D233" s="217" t="s">
        <v>185</v>
      </c>
      <c r="E233" s="218" t="s">
        <v>470</v>
      </c>
      <c r="F233" s="219" t="s">
        <v>352</v>
      </c>
      <c r="G233" s="220" t="s">
        <v>188</v>
      </c>
      <c r="H233" s="221">
        <v>6</v>
      </c>
      <c r="I233" s="222"/>
      <c r="J233" s="223">
        <f>ROUND(I233*H233,2)</f>
        <v>0</v>
      </c>
      <c r="K233" s="224"/>
      <c r="L233" s="225"/>
      <c r="M233" s="226" t="s">
        <v>1</v>
      </c>
      <c r="N233" s="227" t="s">
        <v>38</v>
      </c>
      <c r="O233" s="89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30" t="s">
        <v>189</v>
      </c>
      <c r="AT233" s="230" t="s">
        <v>185</v>
      </c>
      <c r="AU233" s="230" t="s">
        <v>83</v>
      </c>
      <c r="AY233" s="15" t="s">
        <v>184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5" t="s">
        <v>81</v>
      </c>
      <c r="BK233" s="231">
        <f>ROUND(I233*H233,2)</f>
        <v>0</v>
      </c>
      <c r="BL233" s="15" t="s">
        <v>190</v>
      </c>
      <c r="BM233" s="230" t="s">
        <v>471</v>
      </c>
    </row>
    <row r="234" s="2" customFormat="1" ht="16.5" customHeight="1">
      <c r="A234" s="36"/>
      <c r="B234" s="37"/>
      <c r="C234" s="217" t="s">
        <v>329</v>
      </c>
      <c r="D234" s="217" t="s">
        <v>185</v>
      </c>
      <c r="E234" s="218" t="s">
        <v>472</v>
      </c>
      <c r="F234" s="219" t="s">
        <v>254</v>
      </c>
      <c r="G234" s="220" t="s">
        <v>188</v>
      </c>
      <c r="H234" s="221">
        <v>6</v>
      </c>
      <c r="I234" s="222"/>
      <c r="J234" s="223">
        <f>ROUND(I234*H234,2)</f>
        <v>0</v>
      </c>
      <c r="K234" s="224"/>
      <c r="L234" s="225"/>
      <c r="M234" s="226" t="s">
        <v>1</v>
      </c>
      <c r="N234" s="227" t="s">
        <v>38</v>
      </c>
      <c r="O234" s="89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30" t="s">
        <v>189</v>
      </c>
      <c r="AT234" s="230" t="s">
        <v>185</v>
      </c>
      <c r="AU234" s="230" t="s">
        <v>83</v>
      </c>
      <c r="AY234" s="15" t="s">
        <v>184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5" t="s">
        <v>81</v>
      </c>
      <c r="BK234" s="231">
        <f>ROUND(I234*H234,2)</f>
        <v>0</v>
      </c>
      <c r="BL234" s="15" t="s">
        <v>190</v>
      </c>
      <c r="BM234" s="230" t="s">
        <v>473</v>
      </c>
    </row>
    <row r="235" s="2" customFormat="1" ht="16.5" customHeight="1">
      <c r="A235" s="36"/>
      <c r="B235" s="37"/>
      <c r="C235" s="217" t="s">
        <v>474</v>
      </c>
      <c r="D235" s="217" t="s">
        <v>185</v>
      </c>
      <c r="E235" s="218" t="s">
        <v>475</v>
      </c>
      <c r="F235" s="219" t="s">
        <v>318</v>
      </c>
      <c r="G235" s="220" t="s">
        <v>188</v>
      </c>
      <c r="H235" s="221">
        <v>6</v>
      </c>
      <c r="I235" s="222"/>
      <c r="J235" s="223">
        <f>ROUND(I235*H235,2)</f>
        <v>0</v>
      </c>
      <c r="K235" s="224"/>
      <c r="L235" s="225"/>
      <c r="M235" s="226" t="s">
        <v>1</v>
      </c>
      <c r="N235" s="227" t="s">
        <v>38</v>
      </c>
      <c r="O235" s="89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30" t="s">
        <v>189</v>
      </c>
      <c r="AT235" s="230" t="s">
        <v>185</v>
      </c>
      <c r="AU235" s="230" t="s">
        <v>83</v>
      </c>
      <c r="AY235" s="15" t="s">
        <v>184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5" t="s">
        <v>81</v>
      </c>
      <c r="BK235" s="231">
        <f>ROUND(I235*H235,2)</f>
        <v>0</v>
      </c>
      <c r="BL235" s="15" t="s">
        <v>190</v>
      </c>
      <c r="BM235" s="230" t="s">
        <v>476</v>
      </c>
    </row>
    <row r="236" s="2" customFormat="1" ht="16.5" customHeight="1">
      <c r="A236" s="36"/>
      <c r="B236" s="37"/>
      <c r="C236" s="217" t="s">
        <v>333</v>
      </c>
      <c r="D236" s="217" t="s">
        <v>185</v>
      </c>
      <c r="E236" s="218" t="s">
        <v>477</v>
      </c>
      <c r="F236" s="219" t="s">
        <v>328</v>
      </c>
      <c r="G236" s="220" t="s">
        <v>188</v>
      </c>
      <c r="H236" s="221">
        <v>18</v>
      </c>
      <c r="I236" s="222"/>
      <c r="J236" s="223">
        <f>ROUND(I236*H236,2)</f>
        <v>0</v>
      </c>
      <c r="K236" s="224"/>
      <c r="L236" s="225"/>
      <c r="M236" s="226" t="s">
        <v>1</v>
      </c>
      <c r="N236" s="227" t="s">
        <v>38</v>
      </c>
      <c r="O236" s="89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30" t="s">
        <v>189</v>
      </c>
      <c r="AT236" s="230" t="s">
        <v>185</v>
      </c>
      <c r="AU236" s="230" t="s">
        <v>83</v>
      </c>
      <c r="AY236" s="15" t="s">
        <v>184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5" t="s">
        <v>81</v>
      </c>
      <c r="BK236" s="231">
        <f>ROUND(I236*H236,2)</f>
        <v>0</v>
      </c>
      <c r="BL236" s="15" t="s">
        <v>190</v>
      </c>
      <c r="BM236" s="230" t="s">
        <v>478</v>
      </c>
    </row>
    <row r="237" s="2" customFormat="1" ht="16.5" customHeight="1">
      <c r="A237" s="36"/>
      <c r="B237" s="37"/>
      <c r="C237" s="217" t="s">
        <v>479</v>
      </c>
      <c r="D237" s="217" t="s">
        <v>185</v>
      </c>
      <c r="E237" s="218" t="s">
        <v>480</v>
      </c>
      <c r="F237" s="219" t="s">
        <v>372</v>
      </c>
      <c r="G237" s="220" t="s">
        <v>188</v>
      </c>
      <c r="H237" s="221">
        <v>6</v>
      </c>
      <c r="I237" s="222"/>
      <c r="J237" s="223">
        <f>ROUND(I237*H237,2)</f>
        <v>0</v>
      </c>
      <c r="K237" s="224"/>
      <c r="L237" s="225"/>
      <c r="M237" s="226" t="s">
        <v>1</v>
      </c>
      <c r="N237" s="227" t="s">
        <v>38</v>
      </c>
      <c r="O237" s="89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30" t="s">
        <v>189</v>
      </c>
      <c r="AT237" s="230" t="s">
        <v>185</v>
      </c>
      <c r="AU237" s="230" t="s">
        <v>83</v>
      </c>
      <c r="AY237" s="15" t="s">
        <v>184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5" t="s">
        <v>81</v>
      </c>
      <c r="BK237" s="231">
        <f>ROUND(I237*H237,2)</f>
        <v>0</v>
      </c>
      <c r="BL237" s="15" t="s">
        <v>190</v>
      </c>
      <c r="BM237" s="230" t="s">
        <v>481</v>
      </c>
    </row>
    <row r="238" s="2" customFormat="1" ht="16.5" customHeight="1">
      <c r="A238" s="36"/>
      <c r="B238" s="37"/>
      <c r="C238" s="217" t="s">
        <v>335</v>
      </c>
      <c r="D238" s="217" t="s">
        <v>185</v>
      </c>
      <c r="E238" s="218" t="s">
        <v>482</v>
      </c>
      <c r="F238" s="219" t="s">
        <v>303</v>
      </c>
      <c r="G238" s="220" t="s">
        <v>188</v>
      </c>
      <c r="H238" s="221">
        <v>1</v>
      </c>
      <c r="I238" s="222"/>
      <c r="J238" s="223">
        <f>ROUND(I238*H238,2)</f>
        <v>0</v>
      </c>
      <c r="K238" s="224"/>
      <c r="L238" s="225"/>
      <c r="M238" s="226" t="s">
        <v>1</v>
      </c>
      <c r="N238" s="227" t="s">
        <v>38</v>
      </c>
      <c r="O238" s="89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30" t="s">
        <v>189</v>
      </c>
      <c r="AT238" s="230" t="s">
        <v>185</v>
      </c>
      <c r="AU238" s="230" t="s">
        <v>83</v>
      </c>
      <c r="AY238" s="15" t="s">
        <v>184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5" t="s">
        <v>81</v>
      </c>
      <c r="BK238" s="231">
        <f>ROUND(I238*H238,2)</f>
        <v>0</v>
      </c>
      <c r="BL238" s="15" t="s">
        <v>190</v>
      </c>
      <c r="BM238" s="230" t="s">
        <v>483</v>
      </c>
    </row>
    <row r="239" s="2" customFormat="1" ht="16.5" customHeight="1">
      <c r="A239" s="36"/>
      <c r="B239" s="37"/>
      <c r="C239" s="217" t="s">
        <v>484</v>
      </c>
      <c r="D239" s="217" t="s">
        <v>185</v>
      </c>
      <c r="E239" s="218" t="s">
        <v>485</v>
      </c>
      <c r="F239" s="219" t="s">
        <v>306</v>
      </c>
      <c r="G239" s="220" t="s">
        <v>188</v>
      </c>
      <c r="H239" s="221">
        <v>1</v>
      </c>
      <c r="I239" s="222"/>
      <c r="J239" s="223">
        <f>ROUND(I239*H239,2)</f>
        <v>0</v>
      </c>
      <c r="K239" s="224"/>
      <c r="L239" s="225"/>
      <c r="M239" s="226" t="s">
        <v>1</v>
      </c>
      <c r="N239" s="227" t="s">
        <v>38</v>
      </c>
      <c r="O239" s="89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30" t="s">
        <v>189</v>
      </c>
      <c r="AT239" s="230" t="s">
        <v>185</v>
      </c>
      <c r="AU239" s="230" t="s">
        <v>83</v>
      </c>
      <c r="AY239" s="15" t="s">
        <v>184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5" t="s">
        <v>81</v>
      </c>
      <c r="BK239" s="231">
        <f>ROUND(I239*H239,2)</f>
        <v>0</v>
      </c>
      <c r="BL239" s="15" t="s">
        <v>190</v>
      </c>
      <c r="BM239" s="230" t="s">
        <v>486</v>
      </c>
    </row>
    <row r="240" s="12" customFormat="1" ht="22.8" customHeight="1">
      <c r="A240" s="12"/>
      <c r="B240" s="201"/>
      <c r="C240" s="202"/>
      <c r="D240" s="203" t="s">
        <v>72</v>
      </c>
      <c r="E240" s="215" t="s">
        <v>102</v>
      </c>
      <c r="F240" s="215" t="s">
        <v>487</v>
      </c>
      <c r="G240" s="202"/>
      <c r="H240" s="202"/>
      <c r="I240" s="205"/>
      <c r="J240" s="216">
        <f>BK240</f>
        <v>0</v>
      </c>
      <c r="K240" s="202"/>
      <c r="L240" s="207"/>
      <c r="M240" s="208"/>
      <c r="N240" s="209"/>
      <c r="O240" s="209"/>
      <c r="P240" s="210">
        <f>SUM(P241:P253)</f>
        <v>0</v>
      </c>
      <c r="Q240" s="209"/>
      <c r="R240" s="210">
        <f>SUM(R241:R253)</f>
        <v>0</v>
      </c>
      <c r="S240" s="209"/>
      <c r="T240" s="211">
        <f>SUM(T241:T253)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2" t="s">
        <v>81</v>
      </c>
      <c r="AT240" s="213" t="s">
        <v>72</v>
      </c>
      <c r="AU240" s="213" t="s">
        <v>81</v>
      </c>
      <c r="AY240" s="212" t="s">
        <v>184</v>
      </c>
      <c r="BK240" s="214">
        <f>SUM(BK241:BK253)</f>
        <v>0</v>
      </c>
    </row>
    <row r="241" s="2" customFormat="1" ht="16.5" customHeight="1">
      <c r="A241" s="36"/>
      <c r="B241" s="37"/>
      <c r="C241" s="217" t="s">
        <v>338</v>
      </c>
      <c r="D241" s="217" t="s">
        <v>185</v>
      </c>
      <c r="E241" s="218" t="s">
        <v>488</v>
      </c>
      <c r="F241" s="219" t="s">
        <v>381</v>
      </c>
      <c r="G241" s="220" t="s">
        <v>188</v>
      </c>
      <c r="H241" s="221">
        <v>1</v>
      </c>
      <c r="I241" s="222"/>
      <c r="J241" s="223">
        <f>ROUND(I241*H241,2)</f>
        <v>0</v>
      </c>
      <c r="K241" s="224"/>
      <c r="L241" s="225"/>
      <c r="M241" s="226" t="s">
        <v>1</v>
      </c>
      <c r="N241" s="227" t="s">
        <v>38</v>
      </c>
      <c r="O241" s="89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30" t="s">
        <v>189</v>
      </c>
      <c r="AT241" s="230" t="s">
        <v>185</v>
      </c>
      <c r="AU241" s="230" t="s">
        <v>83</v>
      </c>
      <c r="AY241" s="15" t="s">
        <v>184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5" t="s">
        <v>81</v>
      </c>
      <c r="BK241" s="231">
        <f>ROUND(I241*H241,2)</f>
        <v>0</v>
      </c>
      <c r="BL241" s="15" t="s">
        <v>190</v>
      </c>
      <c r="BM241" s="230" t="s">
        <v>489</v>
      </c>
    </row>
    <row r="242" s="2" customFormat="1" ht="16.5" customHeight="1">
      <c r="A242" s="36"/>
      <c r="B242" s="37"/>
      <c r="C242" s="217" t="s">
        <v>490</v>
      </c>
      <c r="D242" s="217" t="s">
        <v>185</v>
      </c>
      <c r="E242" s="218" t="s">
        <v>491</v>
      </c>
      <c r="F242" s="219" t="s">
        <v>492</v>
      </c>
      <c r="G242" s="220" t="s">
        <v>188</v>
      </c>
      <c r="H242" s="221">
        <v>3</v>
      </c>
      <c r="I242" s="222"/>
      <c r="J242" s="223">
        <f>ROUND(I242*H242,2)</f>
        <v>0</v>
      </c>
      <c r="K242" s="224"/>
      <c r="L242" s="225"/>
      <c r="M242" s="226" t="s">
        <v>1</v>
      </c>
      <c r="N242" s="227" t="s">
        <v>38</v>
      </c>
      <c r="O242" s="89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30" t="s">
        <v>189</v>
      </c>
      <c r="AT242" s="230" t="s">
        <v>185</v>
      </c>
      <c r="AU242" s="230" t="s">
        <v>83</v>
      </c>
      <c r="AY242" s="15" t="s">
        <v>184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5" t="s">
        <v>81</v>
      </c>
      <c r="BK242" s="231">
        <f>ROUND(I242*H242,2)</f>
        <v>0</v>
      </c>
      <c r="BL242" s="15" t="s">
        <v>190</v>
      </c>
      <c r="BM242" s="230" t="s">
        <v>493</v>
      </c>
    </row>
    <row r="243" s="2" customFormat="1" ht="16.5" customHeight="1">
      <c r="A243" s="36"/>
      <c r="B243" s="37"/>
      <c r="C243" s="217" t="s">
        <v>342</v>
      </c>
      <c r="D243" s="217" t="s">
        <v>185</v>
      </c>
      <c r="E243" s="218" t="s">
        <v>494</v>
      </c>
      <c r="F243" s="219" t="s">
        <v>388</v>
      </c>
      <c r="G243" s="220" t="s">
        <v>188</v>
      </c>
      <c r="H243" s="221">
        <v>1</v>
      </c>
      <c r="I243" s="222"/>
      <c r="J243" s="223">
        <f>ROUND(I243*H243,2)</f>
        <v>0</v>
      </c>
      <c r="K243" s="224"/>
      <c r="L243" s="225"/>
      <c r="M243" s="226" t="s">
        <v>1</v>
      </c>
      <c r="N243" s="227" t="s">
        <v>38</v>
      </c>
      <c r="O243" s="89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30" t="s">
        <v>189</v>
      </c>
      <c r="AT243" s="230" t="s">
        <v>185</v>
      </c>
      <c r="AU243" s="230" t="s">
        <v>83</v>
      </c>
      <c r="AY243" s="15" t="s">
        <v>184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5" t="s">
        <v>81</v>
      </c>
      <c r="BK243" s="231">
        <f>ROUND(I243*H243,2)</f>
        <v>0</v>
      </c>
      <c r="BL243" s="15" t="s">
        <v>190</v>
      </c>
      <c r="BM243" s="230" t="s">
        <v>495</v>
      </c>
    </row>
    <row r="244" s="2" customFormat="1" ht="16.5" customHeight="1">
      <c r="A244" s="36"/>
      <c r="B244" s="37"/>
      <c r="C244" s="217" t="s">
        <v>496</v>
      </c>
      <c r="D244" s="217" t="s">
        <v>185</v>
      </c>
      <c r="E244" s="218" t="s">
        <v>497</v>
      </c>
      <c r="F244" s="219" t="s">
        <v>498</v>
      </c>
      <c r="G244" s="220" t="s">
        <v>188</v>
      </c>
      <c r="H244" s="221">
        <v>1</v>
      </c>
      <c r="I244" s="222"/>
      <c r="J244" s="223">
        <f>ROUND(I244*H244,2)</f>
        <v>0</v>
      </c>
      <c r="K244" s="224"/>
      <c r="L244" s="225"/>
      <c r="M244" s="226" t="s">
        <v>1</v>
      </c>
      <c r="N244" s="227" t="s">
        <v>38</v>
      </c>
      <c r="O244" s="89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30" t="s">
        <v>189</v>
      </c>
      <c r="AT244" s="230" t="s">
        <v>185</v>
      </c>
      <c r="AU244" s="230" t="s">
        <v>83</v>
      </c>
      <c r="AY244" s="15" t="s">
        <v>184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5" t="s">
        <v>81</v>
      </c>
      <c r="BK244" s="231">
        <f>ROUND(I244*H244,2)</f>
        <v>0</v>
      </c>
      <c r="BL244" s="15" t="s">
        <v>190</v>
      </c>
      <c r="BM244" s="230" t="s">
        <v>499</v>
      </c>
    </row>
    <row r="245" s="2" customFormat="1" ht="16.5" customHeight="1">
      <c r="A245" s="36"/>
      <c r="B245" s="37"/>
      <c r="C245" s="217" t="s">
        <v>345</v>
      </c>
      <c r="D245" s="217" t="s">
        <v>185</v>
      </c>
      <c r="E245" s="218" t="s">
        <v>500</v>
      </c>
      <c r="F245" s="219" t="s">
        <v>395</v>
      </c>
      <c r="G245" s="220" t="s">
        <v>188</v>
      </c>
      <c r="H245" s="221">
        <v>1</v>
      </c>
      <c r="I245" s="222"/>
      <c r="J245" s="223">
        <f>ROUND(I245*H245,2)</f>
        <v>0</v>
      </c>
      <c r="K245" s="224"/>
      <c r="L245" s="225"/>
      <c r="M245" s="226" t="s">
        <v>1</v>
      </c>
      <c r="N245" s="227" t="s">
        <v>38</v>
      </c>
      <c r="O245" s="89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30" t="s">
        <v>189</v>
      </c>
      <c r="AT245" s="230" t="s">
        <v>185</v>
      </c>
      <c r="AU245" s="230" t="s">
        <v>83</v>
      </c>
      <c r="AY245" s="15" t="s">
        <v>184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5" t="s">
        <v>81</v>
      </c>
      <c r="BK245" s="231">
        <f>ROUND(I245*H245,2)</f>
        <v>0</v>
      </c>
      <c r="BL245" s="15" t="s">
        <v>190</v>
      </c>
      <c r="BM245" s="230" t="s">
        <v>501</v>
      </c>
    </row>
    <row r="246" s="2" customFormat="1" ht="16.5" customHeight="1">
      <c r="A246" s="36"/>
      <c r="B246" s="37"/>
      <c r="C246" s="217" t="s">
        <v>502</v>
      </c>
      <c r="D246" s="217" t="s">
        <v>185</v>
      </c>
      <c r="E246" s="218" t="s">
        <v>503</v>
      </c>
      <c r="F246" s="219" t="s">
        <v>399</v>
      </c>
      <c r="G246" s="220" t="s">
        <v>188</v>
      </c>
      <c r="H246" s="221">
        <v>6</v>
      </c>
      <c r="I246" s="222"/>
      <c r="J246" s="223">
        <f>ROUND(I246*H246,2)</f>
        <v>0</v>
      </c>
      <c r="K246" s="224"/>
      <c r="L246" s="225"/>
      <c r="M246" s="226" t="s">
        <v>1</v>
      </c>
      <c r="N246" s="227" t="s">
        <v>38</v>
      </c>
      <c r="O246" s="89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30" t="s">
        <v>189</v>
      </c>
      <c r="AT246" s="230" t="s">
        <v>185</v>
      </c>
      <c r="AU246" s="230" t="s">
        <v>83</v>
      </c>
      <c r="AY246" s="15" t="s">
        <v>184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5" t="s">
        <v>81</v>
      </c>
      <c r="BK246" s="231">
        <f>ROUND(I246*H246,2)</f>
        <v>0</v>
      </c>
      <c r="BL246" s="15" t="s">
        <v>190</v>
      </c>
      <c r="BM246" s="230" t="s">
        <v>504</v>
      </c>
    </row>
    <row r="247" s="2" customFormat="1" ht="16.5" customHeight="1">
      <c r="A247" s="36"/>
      <c r="B247" s="37"/>
      <c r="C247" s="217" t="s">
        <v>359</v>
      </c>
      <c r="D247" s="217" t="s">
        <v>185</v>
      </c>
      <c r="E247" s="218" t="s">
        <v>505</v>
      </c>
      <c r="F247" s="219" t="s">
        <v>271</v>
      </c>
      <c r="G247" s="220" t="s">
        <v>188</v>
      </c>
      <c r="H247" s="221">
        <v>3</v>
      </c>
      <c r="I247" s="222"/>
      <c r="J247" s="223">
        <f>ROUND(I247*H247,2)</f>
        <v>0</v>
      </c>
      <c r="K247" s="224"/>
      <c r="L247" s="225"/>
      <c r="M247" s="226" t="s">
        <v>1</v>
      </c>
      <c r="N247" s="227" t="s">
        <v>38</v>
      </c>
      <c r="O247" s="89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30" t="s">
        <v>189</v>
      </c>
      <c r="AT247" s="230" t="s">
        <v>185</v>
      </c>
      <c r="AU247" s="230" t="s">
        <v>83</v>
      </c>
      <c r="AY247" s="15" t="s">
        <v>184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5" t="s">
        <v>81</v>
      </c>
      <c r="BK247" s="231">
        <f>ROUND(I247*H247,2)</f>
        <v>0</v>
      </c>
      <c r="BL247" s="15" t="s">
        <v>190</v>
      </c>
      <c r="BM247" s="230" t="s">
        <v>506</v>
      </c>
    </row>
    <row r="248" s="2" customFormat="1" ht="16.5" customHeight="1">
      <c r="A248" s="36"/>
      <c r="B248" s="37"/>
      <c r="C248" s="217" t="s">
        <v>507</v>
      </c>
      <c r="D248" s="217" t="s">
        <v>185</v>
      </c>
      <c r="E248" s="218" t="s">
        <v>508</v>
      </c>
      <c r="F248" s="219" t="s">
        <v>275</v>
      </c>
      <c r="G248" s="220" t="s">
        <v>188</v>
      </c>
      <c r="H248" s="221">
        <v>3</v>
      </c>
      <c r="I248" s="222"/>
      <c r="J248" s="223">
        <f>ROUND(I248*H248,2)</f>
        <v>0</v>
      </c>
      <c r="K248" s="224"/>
      <c r="L248" s="225"/>
      <c r="M248" s="226" t="s">
        <v>1</v>
      </c>
      <c r="N248" s="227" t="s">
        <v>38</v>
      </c>
      <c r="O248" s="89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30" t="s">
        <v>189</v>
      </c>
      <c r="AT248" s="230" t="s">
        <v>185</v>
      </c>
      <c r="AU248" s="230" t="s">
        <v>83</v>
      </c>
      <c r="AY248" s="15" t="s">
        <v>184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5" t="s">
        <v>81</v>
      </c>
      <c r="BK248" s="231">
        <f>ROUND(I248*H248,2)</f>
        <v>0</v>
      </c>
      <c r="BL248" s="15" t="s">
        <v>190</v>
      </c>
      <c r="BM248" s="230" t="s">
        <v>509</v>
      </c>
    </row>
    <row r="249" s="2" customFormat="1" ht="16.5" customHeight="1">
      <c r="A249" s="36"/>
      <c r="B249" s="37"/>
      <c r="C249" s="217" t="s">
        <v>362</v>
      </c>
      <c r="D249" s="217" t="s">
        <v>185</v>
      </c>
      <c r="E249" s="218" t="s">
        <v>510</v>
      </c>
      <c r="F249" s="219" t="s">
        <v>407</v>
      </c>
      <c r="G249" s="220" t="s">
        <v>188</v>
      </c>
      <c r="H249" s="221">
        <v>1</v>
      </c>
      <c r="I249" s="222"/>
      <c r="J249" s="223">
        <f>ROUND(I249*H249,2)</f>
        <v>0</v>
      </c>
      <c r="K249" s="224"/>
      <c r="L249" s="225"/>
      <c r="M249" s="226" t="s">
        <v>1</v>
      </c>
      <c r="N249" s="227" t="s">
        <v>38</v>
      </c>
      <c r="O249" s="89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30" t="s">
        <v>189</v>
      </c>
      <c r="AT249" s="230" t="s">
        <v>185</v>
      </c>
      <c r="AU249" s="230" t="s">
        <v>83</v>
      </c>
      <c r="AY249" s="15" t="s">
        <v>184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5" t="s">
        <v>81</v>
      </c>
      <c r="BK249" s="231">
        <f>ROUND(I249*H249,2)</f>
        <v>0</v>
      </c>
      <c r="BL249" s="15" t="s">
        <v>190</v>
      </c>
      <c r="BM249" s="230" t="s">
        <v>511</v>
      </c>
    </row>
    <row r="250" s="2" customFormat="1" ht="16.5" customHeight="1">
      <c r="A250" s="36"/>
      <c r="B250" s="37"/>
      <c r="C250" s="217" t="s">
        <v>512</v>
      </c>
      <c r="D250" s="217" t="s">
        <v>185</v>
      </c>
      <c r="E250" s="218" t="s">
        <v>513</v>
      </c>
      <c r="F250" s="219" t="s">
        <v>411</v>
      </c>
      <c r="G250" s="220" t="s">
        <v>188</v>
      </c>
      <c r="H250" s="221">
        <v>3</v>
      </c>
      <c r="I250" s="222"/>
      <c r="J250" s="223">
        <f>ROUND(I250*H250,2)</f>
        <v>0</v>
      </c>
      <c r="K250" s="224"/>
      <c r="L250" s="225"/>
      <c r="M250" s="226" t="s">
        <v>1</v>
      </c>
      <c r="N250" s="227" t="s">
        <v>38</v>
      </c>
      <c r="O250" s="89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30" t="s">
        <v>189</v>
      </c>
      <c r="AT250" s="230" t="s">
        <v>185</v>
      </c>
      <c r="AU250" s="230" t="s">
        <v>83</v>
      </c>
      <c r="AY250" s="15" t="s">
        <v>184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5" t="s">
        <v>81</v>
      </c>
      <c r="BK250" s="231">
        <f>ROUND(I250*H250,2)</f>
        <v>0</v>
      </c>
      <c r="BL250" s="15" t="s">
        <v>190</v>
      </c>
      <c r="BM250" s="230" t="s">
        <v>514</v>
      </c>
    </row>
    <row r="251" s="2" customFormat="1" ht="16.5" customHeight="1">
      <c r="A251" s="36"/>
      <c r="B251" s="37"/>
      <c r="C251" s="217" t="s">
        <v>364</v>
      </c>
      <c r="D251" s="217" t="s">
        <v>185</v>
      </c>
      <c r="E251" s="218" t="s">
        <v>515</v>
      </c>
      <c r="F251" s="219" t="s">
        <v>414</v>
      </c>
      <c r="G251" s="220" t="s">
        <v>188</v>
      </c>
      <c r="H251" s="221">
        <v>1</v>
      </c>
      <c r="I251" s="222"/>
      <c r="J251" s="223">
        <f>ROUND(I251*H251,2)</f>
        <v>0</v>
      </c>
      <c r="K251" s="224"/>
      <c r="L251" s="225"/>
      <c r="M251" s="226" t="s">
        <v>1</v>
      </c>
      <c r="N251" s="227" t="s">
        <v>38</v>
      </c>
      <c r="O251" s="89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30" t="s">
        <v>189</v>
      </c>
      <c r="AT251" s="230" t="s">
        <v>185</v>
      </c>
      <c r="AU251" s="230" t="s">
        <v>83</v>
      </c>
      <c r="AY251" s="15" t="s">
        <v>184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5" t="s">
        <v>81</v>
      </c>
      <c r="BK251" s="231">
        <f>ROUND(I251*H251,2)</f>
        <v>0</v>
      </c>
      <c r="BL251" s="15" t="s">
        <v>190</v>
      </c>
      <c r="BM251" s="230" t="s">
        <v>346</v>
      </c>
    </row>
    <row r="252" s="2" customFormat="1" ht="16.5" customHeight="1">
      <c r="A252" s="36"/>
      <c r="B252" s="37"/>
      <c r="C252" s="217" t="s">
        <v>516</v>
      </c>
      <c r="D252" s="217" t="s">
        <v>185</v>
      </c>
      <c r="E252" s="218" t="s">
        <v>517</v>
      </c>
      <c r="F252" s="219" t="s">
        <v>303</v>
      </c>
      <c r="G252" s="220" t="s">
        <v>188</v>
      </c>
      <c r="H252" s="221">
        <v>1</v>
      </c>
      <c r="I252" s="222"/>
      <c r="J252" s="223">
        <f>ROUND(I252*H252,2)</f>
        <v>0</v>
      </c>
      <c r="K252" s="224"/>
      <c r="L252" s="225"/>
      <c r="M252" s="226" t="s">
        <v>1</v>
      </c>
      <c r="N252" s="227" t="s">
        <v>38</v>
      </c>
      <c r="O252" s="89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30" t="s">
        <v>189</v>
      </c>
      <c r="AT252" s="230" t="s">
        <v>185</v>
      </c>
      <c r="AU252" s="230" t="s">
        <v>83</v>
      </c>
      <c r="AY252" s="15" t="s">
        <v>184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5" t="s">
        <v>81</v>
      </c>
      <c r="BK252" s="231">
        <f>ROUND(I252*H252,2)</f>
        <v>0</v>
      </c>
      <c r="BL252" s="15" t="s">
        <v>190</v>
      </c>
      <c r="BM252" s="230" t="s">
        <v>354</v>
      </c>
    </row>
    <row r="253" s="2" customFormat="1" ht="16.5" customHeight="1">
      <c r="A253" s="36"/>
      <c r="B253" s="37"/>
      <c r="C253" s="217" t="s">
        <v>367</v>
      </c>
      <c r="D253" s="217" t="s">
        <v>185</v>
      </c>
      <c r="E253" s="218" t="s">
        <v>518</v>
      </c>
      <c r="F253" s="219" t="s">
        <v>306</v>
      </c>
      <c r="G253" s="220" t="s">
        <v>188</v>
      </c>
      <c r="H253" s="221">
        <v>1</v>
      </c>
      <c r="I253" s="222"/>
      <c r="J253" s="223">
        <f>ROUND(I253*H253,2)</f>
        <v>0</v>
      </c>
      <c r="K253" s="224"/>
      <c r="L253" s="225"/>
      <c r="M253" s="226" t="s">
        <v>1</v>
      </c>
      <c r="N253" s="227" t="s">
        <v>38</v>
      </c>
      <c r="O253" s="89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30" t="s">
        <v>189</v>
      </c>
      <c r="AT253" s="230" t="s">
        <v>185</v>
      </c>
      <c r="AU253" s="230" t="s">
        <v>83</v>
      </c>
      <c r="AY253" s="15" t="s">
        <v>184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5" t="s">
        <v>81</v>
      </c>
      <c r="BK253" s="231">
        <f>ROUND(I253*H253,2)</f>
        <v>0</v>
      </c>
      <c r="BL253" s="15" t="s">
        <v>190</v>
      </c>
      <c r="BM253" s="230" t="s">
        <v>519</v>
      </c>
    </row>
    <row r="254" s="12" customFormat="1" ht="22.8" customHeight="1">
      <c r="A254" s="12"/>
      <c r="B254" s="201"/>
      <c r="C254" s="202"/>
      <c r="D254" s="203" t="s">
        <v>72</v>
      </c>
      <c r="E254" s="215" t="s">
        <v>105</v>
      </c>
      <c r="F254" s="215" t="s">
        <v>520</v>
      </c>
      <c r="G254" s="202"/>
      <c r="H254" s="202"/>
      <c r="I254" s="205"/>
      <c r="J254" s="216">
        <f>BK254</f>
        <v>0</v>
      </c>
      <c r="K254" s="202"/>
      <c r="L254" s="207"/>
      <c r="M254" s="208"/>
      <c r="N254" s="209"/>
      <c r="O254" s="209"/>
      <c r="P254" s="210">
        <f>SUM(P255:P266)</f>
        <v>0</v>
      </c>
      <c r="Q254" s="209"/>
      <c r="R254" s="210">
        <f>SUM(R255:R266)</f>
        <v>0</v>
      </c>
      <c r="S254" s="209"/>
      <c r="T254" s="211">
        <f>SUM(T255:T266)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2" t="s">
        <v>81</v>
      </c>
      <c r="AT254" s="213" t="s">
        <v>72</v>
      </c>
      <c r="AU254" s="213" t="s">
        <v>81</v>
      </c>
      <c r="AY254" s="212" t="s">
        <v>184</v>
      </c>
      <c r="BK254" s="214">
        <f>SUM(BK255:BK266)</f>
        <v>0</v>
      </c>
    </row>
    <row r="255" s="2" customFormat="1" ht="16.5" customHeight="1">
      <c r="A255" s="36"/>
      <c r="B255" s="37"/>
      <c r="C255" s="217" t="s">
        <v>521</v>
      </c>
      <c r="D255" s="217" t="s">
        <v>185</v>
      </c>
      <c r="E255" s="218" t="s">
        <v>522</v>
      </c>
      <c r="F255" s="219" t="s">
        <v>523</v>
      </c>
      <c r="G255" s="220" t="s">
        <v>188</v>
      </c>
      <c r="H255" s="221">
        <v>20</v>
      </c>
      <c r="I255" s="222"/>
      <c r="J255" s="223">
        <f>ROUND(I255*H255,2)</f>
        <v>0</v>
      </c>
      <c r="K255" s="224"/>
      <c r="L255" s="225"/>
      <c r="M255" s="226" t="s">
        <v>1</v>
      </c>
      <c r="N255" s="227" t="s">
        <v>38</v>
      </c>
      <c r="O255" s="89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30" t="s">
        <v>189</v>
      </c>
      <c r="AT255" s="230" t="s">
        <v>185</v>
      </c>
      <c r="AU255" s="230" t="s">
        <v>83</v>
      </c>
      <c r="AY255" s="15" t="s">
        <v>184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5" t="s">
        <v>81</v>
      </c>
      <c r="BK255" s="231">
        <f>ROUND(I255*H255,2)</f>
        <v>0</v>
      </c>
      <c r="BL255" s="15" t="s">
        <v>190</v>
      </c>
      <c r="BM255" s="230" t="s">
        <v>524</v>
      </c>
    </row>
    <row r="256" s="2" customFormat="1" ht="16.5" customHeight="1">
      <c r="A256" s="36"/>
      <c r="B256" s="37"/>
      <c r="C256" s="217" t="s">
        <v>369</v>
      </c>
      <c r="D256" s="217" t="s">
        <v>185</v>
      </c>
      <c r="E256" s="218" t="s">
        <v>525</v>
      </c>
      <c r="F256" s="219" t="s">
        <v>526</v>
      </c>
      <c r="G256" s="220" t="s">
        <v>188</v>
      </c>
      <c r="H256" s="221">
        <v>18</v>
      </c>
      <c r="I256" s="222"/>
      <c r="J256" s="223">
        <f>ROUND(I256*H256,2)</f>
        <v>0</v>
      </c>
      <c r="K256" s="224"/>
      <c r="L256" s="225"/>
      <c r="M256" s="226" t="s">
        <v>1</v>
      </c>
      <c r="N256" s="227" t="s">
        <v>38</v>
      </c>
      <c r="O256" s="89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30" t="s">
        <v>189</v>
      </c>
      <c r="AT256" s="230" t="s">
        <v>185</v>
      </c>
      <c r="AU256" s="230" t="s">
        <v>83</v>
      </c>
      <c r="AY256" s="15" t="s">
        <v>184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5" t="s">
        <v>81</v>
      </c>
      <c r="BK256" s="231">
        <f>ROUND(I256*H256,2)</f>
        <v>0</v>
      </c>
      <c r="BL256" s="15" t="s">
        <v>190</v>
      </c>
      <c r="BM256" s="230" t="s">
        <v>527</v>
      </c>
    </row>
    <row r="257" s="2" customFormat="1" ht="16.5" customHeight="1">
      <c r="A257" s="36"/>
      <c r="B257" s="37"/>
      <c r="C257" s="217" t="s">
        <v>528</v>
      </c>
      <c r="D257" s="217" t="s">
        <v>185</v>
      </c>
      <c r="E257" s="218" t="s">
        <v>529</v>
      </c>
      <c r="F257" s="219" t="s">
        <v>530</v>
      </c>
      <c r="G257" s="220" t="s">
        <v>188</v>
      </c>
      <c r="H257" s="221">
        <v>18</v>
      </c>
      <c r="I257" s="222"/>
      <c r="J257" s="223">
        <f>ROUND(I257*H257,2)</f>
        <v>0</v>
      </c>
      <c r="K257" s="224"/>
      <c r="L257" s="225"/>
      <c r="M257" s="226" t="s">
        <v>1</v>
      </c>
      <c r="N257" s="227" t="s">
        <v>38</v>
      </c>
      <c r="O257" s="89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30" t="s">
        <v>189</v>
      </c>
      <c r="AT257" s="230" t="s">
        <v>185</v>
      </c>
      <c r="AU257" s="230" t="s">
        <v>83</v>
      </c>
      <c r="AY257" s="15" t="s">
        <v>184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5" t="s">
        <v>81</v>
      </c>
      <c r="BK257" s="231">
        <f>ROUND(I257*H257,2)</f>
        <v>0</v>
      </c>
      <c r="BL257" s="15" t="s">
        <v>190</v>
      </c>
      <c r="BM257" s="230" t="s">
        <v>531</v>
      </c>
    </row>
    <row r="258" s="2" customFormat="1" ht="16.5" customHeight="1">
      <c r="A258" s="36"/>
      <c r="B258" s="37"/>
      <c r="C258" s="217" t="s">
        <v>373</v>
      </c>
      <c r="D258" s="217" t="s">
        <v>185</v>
      </c>
      <c r="E258" s="218" t="s">
        <v>532</v>
      </c>
      <c r="F258" s="219" t="s">
        <v>533</v>
      </c>
      <c r="G258" s="220" t="s">
        <v>188</v>
      </c>
      <c r="H258" s="221">
        <v>1</v>
      </c>
      <c r="I258" s="222"/>
      <c r="J258" s="223">
        <f>ROUND(I258*H258,2)</f>
        <v>0</v>
      </c>
      <c r="K258" s="224"/>
      <c r="L258" s="225"/>
      <c r="M258" s="226" t="s">
        <v>1</v>
      </c>
      <c r="N258" s="227" t="s">
        <v>38</v>
      </c>
      <c r="O258" s="89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30" t="s">
        <v>189</v>
      </c>
      <c r="AT258" s="230" t="s">
        <v>185</v>
      </c>
      <c r="AU258" s="230" t="s">
        <v>83</v>
      </c>
      <c r="AY258" s="15" t="s">
        <v>184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5" t="s">
        <v>81</v>
      </c>
      <c r="BK258" s="231">
        <f>ROUND(I258*H258,2)</f>
        <v>0</v>
      </c>
      <c r="BL258" s="15" t="s">
        <v>190</v>
      </c>
      <c r="BM258" s="230" t="s">
        <v>534</v>
      </c>
    </row>
    <row r="259" s="2" customFormat="1" ht="16.5" customHeight="1">
      <c r="A259" s="36"/>
      <c r="B259" s="37"/>
      <c r="C259" s="217" t="s">
        <v>535</v>
      </c>
      <c r="D259" s="217" t="s">
        <v>185</v>
      </c>
      <c r="E259" s="218" t="s">
        <v>536</v>
      </c>
      <c r="F259" s="219" t="s">
        <v>537</v>
      </c>
      <c r="G259" s="220" t="s">
        <v>538</v>
      </c>
      <c r="H259" s="221">
        <v>14</v>
      </c>
      <c r="I259" s="222"/>
      <c r="J259" s="223">
        <f>ROUND(I259*H259,2)</f>
        <v>0</v>
      </c>
      <c r="K259" s="224"/>
      <c r="L259" s="225"/>
      <c r="M259" s="226" t="s">
        <v>1</v>
      </c>
      <c r="N259" s="227" t="s">
        <v>38</v>
      </c>
      <c r="O259" s="89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30" t="s">
        <v>189</v>
      </c>
      <c r="AT259" s="230" t="s">
        <v>185</v>
      </c>
      <c r="AU259" s="230" t="s">
        <v>83</v>
      </c>
      <c r="AY259" s="15" t="s">
        <v>184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5" t="s">
        <v>81</v>
      </c>
      <c r="BK259" s="231">
        <f>ROUND(I259*H259,2)</f>
        <v>0</v>
      </c>
      <c r="BL259" s="15" t="s">
        <v>190</v>
      </c>
      <c r="BM259" s="230" t="s">
        <v>539</v>
      </c>
    </row>
    <row r="260" s="2" customFormat="1" ht="16.5" customHeight="1">
      <c r="A260" s="36"/>
      <c r="B260" s="37"/>
      <c r="C260" s="217" t="s">
        <v>375</v>
      </c>
      <c r="D260" s="217" t="s">
        <v>185</v>
      </c>
      <c r="E260" s="218" t="s">
        <v>540</v>
      </c>
      <c r="F260" s="219" t="s">
        <v>541</v>
      </c>
      <c r="G260" s="220" t="s">
        <v>538</v>
      </c>
      <c r="H260" s="221">
        <v>14</v>
      </c>
      <c r="I260" s="222"/>
      <c r="J260" s="223">
        <f>ROUND(I260*H260,2)</f>
        <v>0</v>
      </c>
      <c r="K260" s="224"/>
      <c r="L260" s="225"/>
      <c r="M260" s="226" t="s">
        <v>1</v>
      </c>
      <c r="N260" s="227" t="s">
        <v>38</v>
      </c>
      <c r="O260" s="89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30" t="s">
        <v>189</v>
      </c>
      <c r="AT260" s="230" t="s">
        <v>185</v>
      </c>
      <c r="AU260" s="230" t="s">
        <v>83</v>
      </c>
      <c r="AY260" s="15" t="s">
        <v>184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5" t="s">
        <v>81</v>
      </c>
      <c r="BK260" s="231">
        <f>ROUND(I260*H260,2)</f>
        <v>0</v>
      </c>
      <c r="BL260" s="15" t="s">
        <v>190</v>
      </c>
      <c r="BM260" s="230" t="s">
        <v>542</v>
      </c>
    </row>
    <row r="261" s="2" customFormat="1" ht="16.5" customHeight="1">
      <c r="A261" s="36"/>
      <c r="B261" s="37"/>
      <c r="C261" s="217" t="s">
        <v>543</v>
      </c>
      <c r="D261" s="217" t="s">
        <v>185</v>
      </c>
      <c r="E261" s="218" t="s">
        <v>544</v>
      </c>
      <c r="F261" s="219" t="s">
        <v>545</v>
      </c>
      <c r="G261" s="220" t="s">
        <v>538</v>
      </c>
      <c r="H261" s="221">
        <v>20</v>
      </c>
      <c r="I261" s="222"/>
      <c r="J261" s="223">
        <f>ROUND(I261*H261,2)</f>
        <v>0</v>
      </c>
      <c r="K261" s="224"/>
      <c r="L261" s="225"/>
      <c r="M261" s="226" t="s">
        <v>1</v>
      </c>
      <c r="N261" s="227" t="s">
        <v>38</v>
      </c>
      <c r="O261" s="89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30" t="s">
        <v>189</v>
      </c>
      <c r="AT261" s="230" t="s">
        <v>185</v>
      </c>
      <c r="AU261" s="230" t="s">
        <v>83</v>
      </c>
      <c r="AY261" s="15" t="s">
        <v>184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5" t="s">
        <v>81</v>
      </c>
      <c r="BK261" s="231">
        <f>ROUND(I261*H261,2)</f>
        <v>0</v>
      </c>
      <c r="BL261" s="15" t="s">
        <v>190</v>
      </c>
      <c r="BM261" s="230" t="s">
        <v>546</v>
      </c>
    </row>
    <row r="262" s="2" customFormat="1" ht="16.5" customHeight="1">
      <c r="A262" s="36"/>
      <c r="B262" s="37"/>
      <c r="C262" s="217" t="s">
        <v>378</v>
      </c>
      <c r="D262" s="217" t="s">
        <v>185</v>
      </c>
      <c r="E262" s="218" t="s">
        <v>547</v>
      </c>
      <c r="F262" s="219" t="s">
        <v>548</v>
      </c>
      <c r="G262" s="220" t="s">
        <v>538</v>
      </c>
      <c r="H262" s="221">
        <v>20</v>
      </c>
      <c r="I262" s="222"/>
      <c r="J262" s="223">
        <f>ROUND(I262*H262,2)</f>
        <v>0</v>
      </c>
      <c r="K262" s="224"/>
      <c r="L262" s="225"/>
      <c r="M262" s="226" t="s">
        <v>1</v>
      </c>
      <c r="N262" s="227" t="s">
        <v>38</v>
      </c>
      <c r="O262" s="89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30" t="s">
        <v>189</v>
      </c>
      <c r="AT262" s="230" t="s">
        <v>185</v>
      </c>
      <c r="AU262" s="230" t="s">
        <v>83</v>
      </c>
      <c r="AY262" s="15" t="s">
        <v>184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5" t="s">
        <v>81</v>
      </c>
      <c r="BK262" s="231">
        <f>ROUND(I262*H262,2)</f>
        <v>0</v>
      </c>
      <c r="BL262" s="15" t="s">
        <v>190</v>
      </c>
      <c r="BM262" s="230" t="s">
        <v>549</v>
      </c>
    </row>
    <row r="263" s="2" customFormat="1" ht="16.5" customHeight="1">
      <c r="A263" s="36"/>
      <c r="B263" s="37"/>
      <c r="C263" s="217" t="s">
        <v>550</v>
      </c>
      <c r="D263" s="217" t="s">
        <v>185</v>
      </c>
      <c r="E263" s="218" t="s">
        <v>551</v>
      </c>
      <c r="F263" s="219" t="s">
        <v>552</v>
      </c>
      <c r="G263" s="220" t="s">
        <v>538</v>
      </c>
      <c r="H263" s="221">
        <v>16</v>
      </c>
      <c r="I263" s="222"/>
      <c r="J263" s="223">
        <f>ROUND(I263*H263,2)</f>
        <v>0</v>
      </c>
      <c r="K263" s="224"/>
      <c r="L263" s="225"/>
      <c r="M263" s="226" t="s">
        <v>1</v>
      </c>
      <c r="N263" s="227" t="s">
        <v>38</v>
      </c>
      <c r="O263" s="89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30" t="s">
        <v>189</v>
      </c>
      <c r="AT263" s="230" t="s">
        <v>185</v>
      </c>
      <c r="AU263" s="230" t="s">
        <v>83</v>
      </c>
      <c r="AY263" s="15" t="s">
        <v>184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5" t="s">
        <v>81</v>
      </c>
      <c r="BK263" s="231">
        <f>ROUND(I263*H263,2)</f>
        <v>0</v>
      </c>
      <c r="BL263" s="15" t="s">
        <v>190</v>
      </c>
      <c r="BM263" s="230" t="s">
        <v>553</v>
      </c>
    </row>
    <row r="264" s="2" customFormat="1" ht="16.5" customHeight="1">
      <c r="A264" s="36"/>
      <c r="B264" s="37"/>
      <c r="C264" s="217" t="s">
        <v>382</v>
      </c>
      <c r="D264" s="217" t="s">
        <v>185</v>
      </c>
      <c r="E264" s="218" t="s">
        <v>554</v>
      </c>
      <c r="F264" s="219" t="s">
        <v>555</v>
      </c>
      <c r="G264" s="220" t="s">
        <v>188</v>
      </c>
      <c r="H264" s="221">
        <v>3</v>
      </c>
      <c r="I264" s="222"/>
      <c r="J264" s="223">
        <f>ROUND(I264*H264,2)</f>
        <v>0</v>
      </c>
      <c r="K264" s="224"/>
      <c r="L264" s="225"/>
      <c r="M264" s="226" t="s">
        <v>1</v>
      </c>
      <c r="N264" s="227" t="s">
        <v>38</v>
      </c>
      <c r="O264" s="89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30" t="s">
        <v>189</v>
      </c>
      <c r="AT264" s="230" t="s">
        <v>185</v>
      </c>
      <c r="AU264" s="230" t="s">
        <v>83</v>
      </c>
      <c r="AY264" s="15" t="s">
        <v>184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5" t="s">
        <v>81</v>
      </c>
      <c r="BK264" s="231">
        <f>ROUND(I264*H264,2)</f>
        <v>0</v>
      </c>
      <c r="BL264" s="15" t="s">
        <v>190</v>
      </c>
      <c r="BM264" s="230" t="s">
        <v>556</v>
      </c>
    </row>
    <row r="265" s="2" customFormat="1" ht="24.15" customHeight="1">
      <c r="A265" s="36"/>
      <c r="B265" s="37"/>
      <c r="C265" s="217" t="s">
        <v>557</v>
      </c>
      <c r="D265" s="217" t="s">
        <v>185</v>
      </c>
      <c r="E265" s="218" t="s">
        <v>558</v>
      </c>
      <c r="F265" s="219" t="s">
        <v>559</v>
      </c>
      <c r="G265" s="220" t="s">
        <v>560</v>
      </c>
      <c r="H265" s="221">
        <v>1</v>
      </c>
      <c r="I265" s="222"/>
      <c r="J265" s="223">
        <f>ROUND(I265*H265,2)</f>
        <v>0</v>
      </c>
      <c r="K265" s="224"/>
      <c r="L265" s="225"/>
      <c r="M265" s="226" t="s">
        <v>1</v>
      </c>
      <c r="N265" s="227" t="s">
        <v>38</v>
      </c>
      <c r="O265" s="89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30" t="s">
        <v>189</v>
      </c>
      <c r="AT265" s="230" t="s">
        <v>185</v>
      </c>
      <c r="AU265" s="230" t="s">
        <v>83</v>
      </c>
      <c r="AY265" s="15" t="s">
        <v>184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5" t="s">
        <v>81</v>
      </c>
      <c r="BK265" s="231">
        <f>ROUND(I265*H265,2)</f>
        <v>0</v>
      </c>
      <c r="BL265" s="15" t="s">
        <v>190</v>
      </c>
      <c r="BM265" s="230" t="s">
        <v>561</v>
      </c>
    </row>
    <row r="266" s="2" customFormat="1" ht="24.15" customHeight="1">
      <c r="A266" s="36"/>
      <c r="B266" s="37"/>
      <c r="C266" s="217" t="s">
        <v>386</v>
      </c>
      <c r="D266" s="217" t="s">
        <v>185</v>
      </c>
      <c r="E266" s="218" t="s">
        <v>562</v>
      </c>
      <c r="F266" s="219" t="s">
        <v>563</v>
      </c>
      <c r="G266" s="220" t="s">
        <v>188</v>
      </c>
      <c r="H266" s="221">
        <v>6</v>
      </c>
      <c r="I266" s="222"/>
      <c r="J266" s="223">
        <f>ROUND(I266*H266,2)</f>
        <v>0</v>
      </c>
      <c r="K266" s="224"/>
      <c r="L266" s="225"/>
      <c r="M266" s="226" t="s">
        <v>1</v>
      </c>
      <c r="N266" s="227" t="s">
        <v>38</v>
      </c>
      <c r="O266" s="89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30" t="s">
        <v>189</v>
      </c>
      <c r="AT266" s="230" t="s">
        <v>185</v>
      </c>
      <c r="AU266" s="230" t="s">
        <v>83</v>
      </c>
      <c r="AY266" s="15" t="s">
        <v>184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5" t="s">
        <v>81</v>
      </c>
      <c r="BK266" s="231">
        <f>ROUND(I266*H266,2)</f>
        <v>0</v>
      </c>
      <c r="BL266" s="15" t="s">
        <v>190</v>
      </c>
      <c r="BM266" s="230" t="s">
        <v>564</v>
      </c>
    </row>
    <row r="267" s="12" customFormat="1" ht="22.8" customHeight="1">
      <c r="A267" s="12"/>
      <c r="B267" s="201"/>
      <c r="C267" s="202"/>
      <c r="D267" s="203" t="s">
        <v>72</v>
      </c>
      <c r="E267" s="215" t="s">
        <v>108</v>
      </c>
      <c r="F267" s="215" t="s">
        <v>565</v>
      </c>
      <c r="G267" s="202"/>
      <c r="H267" s="202"/>
      <c r="I267" s="205"/>
      <c r="J267" s="216">
        <f>BK267</f>
        <v>0</v>
      </c>
      <c r="K267" s="202"/>
      <c r="L267" s="207"/>
      <c r="M267" s="208"/>
      <c r="N267" s="209"/>
      <c r="O267" s="209"/>
      <c r="P267" s="210">
        <f>SUM(P268:P281)</f>
        <v>0</v>
      </c>
      <c r="Q267" s="209"/>
      <c r="R267" s="210">
        <f>SUM(R268:R281)</f>
        <v>0</v>
      </c>
      <c r="S267" s="209"/>
      <c r="T267" s="211">
        <f>SUM(T268:T281)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2" t="s">
        <v>81</v>
      </c>
      <c r="AT267" s="213" t="s">
        <v>72</v>
      </c>
      <c r="AU267" s="213" t="s">
        <v>81</v>
      </c>
      <c r="AY267" s="212" t="s">
        <v>184</v>
      </c>
      <c r="BK267" s="214">
        <f>SUM(BK268:BK281)</f>
        <v>0</v>
      </c>
    </row>
    <row r="268" s="2" customFormat="1" ht="16.5" customHeight="1">
      <c r="A268" s="36"/>
      <c r="B268" s="37"/>
      <c r="C268" s="217" t="s">
        <v>566</v>
      </c>
      <c r="D268" s="217" t="s">
        <v>185</v>
      </c>
      <c r="E268" s="218" t="s">
        <v>567</v>
      </c>
      <c r="F268" s="219" t="s">
        <v>568</v>
      </c>
      <c r="G268" s="220" t="s">
        <v>188</v>
      </c>
      <c r="H268" s="221">
        <v>1</v>
      </c>
      <c r="I268" s="222"/>
      <c r="J268" s="223">
        <f>ROUND(I268*H268,2)</f>
        <v>0</v>
      </c>
      <c r="K268" s="224"/>
      <c r="L268" s="225"/>
      <c r="M268" s="226" t="s">
        <v>1</v>
      </c>
      <c r="N268" s="227" t="s">
        <v>38</v>
      </c>
      <c r="O268" s="89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30" t="s">
        <v>189</v>
      </c>
      <c r="AT268" s="230" t="s">
        <v>185</v>
      </c>
      <c r="AU268" s="230" t="s">
        <v>83</v>
      </c>
      <c r="AY268" s="15" t="s">
        <v>184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5" t="s">
        <v>81</v>
      </c>
      <c r="BK268" s="231">
        <f>ROUND(I268*H268,2)</f>
        <v>0</v>
      </c>
      <c r="BL268" s="15" t="s">
        <v>190</v>
      </c>
      <c r="BM268" s="230" t="s">
        <v>569</v>
      </c>
    </row>
    <row r="269" s="2" customFormat="1" ht="16.5" customHeight="1">
      <c r="A269" s="36"/>
      <c r="B269" s="37"/>
      <c r="C269" s="217" t="s">
        <v>389</v>
      </c>
      <c r="D269" s="217" t="s">
        <v>185</v>
      </c>
      <c r="E269" s="218" t="s">
        <v>570</v>
      </c>
      <c r="F269" s="219" t="s">
        <v>571</v>
      </c>
      <c r="G269" s="220" t="s">
        <v>188</v>
      </c>
      <c r="H269" s="221">
        <v>1</v>
      </c>
      <c r="I269" s="222"/>
      <c r="J269" s="223">
        <f>ROUND(I269*H269,2)</f>
        <v>0</v>
      </c>
      <c r="K269" s="224"/>
      <c r="L269" s="225"/>
      <c r="M269" s="226" t="s">
        <v>1</v>
      </c>
      <c r="N269" s="227" t="s">
        <v>38</v>
      </c>
      <c r="O269" s="89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30" t="s">
        <v>189</v>
      </c>
      <c r="AT269" s="230" t="s">
        <v>185</v>
      </c>
      <c r="AU269" s="230" t="s">
        <v>83</v>
      </c>
      <c r="AY269" s="15" t="s">
        <v>184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5" t="s">
        <v>81</v>
      </c>
      <c r="BK269" s="231">
        <f>ROUND(I269*H269,2)</f>
        <v>0</v>
      </c>
      <c r="BL269" s="15" t="s">
        <v>190</v>
      </c>
      <c r="BM269" s="230" t="s">
        <v>572</v>
      </c>
    </row>
    <row r="270" s="2" customFormat="1" ht="16.5" customHeight="1">
      <c r="A270" s="36"/>
      <c r="B270" s="37"/>
      <c r="C270" s="217" t="s">
        <v>573</v>
      </c>
      <c r="D270" s="217" t="s">
        <v>185</v>
      </c>
      <c r="E270" s="218" t="s">
        <v>574</v>
      </c>
      <c r="F270" s="219" t="s">
        <v>575</v>
      </c>
      <c r="G270" s="220" t="s">
        <v>188</v>
      </c>
      <c r="H270" s="221">
        <v>1</v>
      </c>
      <c r="I270" s="222"/>
      <c r="J270" s="223">
        <f>ROUND(I270*H270,2)</f>
        <v>0</v>
      </c>
      <c r="K270" s="224"/>
      <c r="L270" s="225"/>
      <c r="M270" s="226" t="s">
        <v>1</v>
      </c>
      <c r="N270" s="227" t="s">
        <v>38</v>
      </c>
      <c r="O270" s="89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30" t="s">
        <v>189</v>
      </c>
      <c r="AT270" s="230" t="s">
        <v>185</v>
      </c>
      <c r="AU270" s="230" t="s">
        <v>83</v>
      </c>
      <c r="AY270" s="15" t="s">
        <v>184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5" t="s">
        <v>81</v>
      </c>
      <c r="BK270" s="231">
        <f>ROUND(I270*H270,2)</f>
        <v>0</v>
      </c>
      <c r="BL270" s="15" t="s">
        <v>190</v>
      </c>
      <c r="BM270" s="230" t="s">
        <v>576</v>
      </c>
    </row>
    <row r="271" s="2" customFormat="1" ht="16.5" customHeight="1">
      <c r="A271" s="36"/>
      <c r="B271" s="37"/>
      <c r="C271" s="217" t="s">
        <v>393</v>
      </c>
      <c r="D271" s="217" t="s">
        <v>185</v>
      </c>
      <c r="E271" s="218" t="s">
        <v>393</v>
      </c>
      <c r="F271" s="219" t="s">
        <v>577</v>
      </c>
      <c r="G271" s="220" t="s">
        <v>188</v>
      </c>
      <c r="H271" s="221">
        <v>1</v>
      </c>
      <c r="I271" s="222"/>
      <c r="J271" s="223">
        <f>ROUND(I271*H271,2)</f>
        <v>0</v>
      </c>
      <c r="K271" s="224"/>
      <c r="L271" s="225"/>
      <c r="M271" s="226" t="s">
        <v>1</v>
      </c>
      <c r="N271" s="227" t="s">
        <v>38</v>
      </c>
      <c r="O271" s="89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30" t="s">
        <v>189</v>
      </c>
      <c r="AT271" s="230" t="s">
        <v>185</v>
      </c>
      <c r="AU271" s="230" t="s">
        <v>83</v>
      </c>
      <c r="AY271" s="15" t="s">
        <v>184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5" t="s">
        <v>81</v>
      </c>
      <c r="BK271" s="231">
        <f>ROUND(I271*H271,2)</f>
        <v>0</v>
      </c>
      <c r="BL271" s="15" t="s">
        <v>190</v>
      </c>
      <c r="BM271" s="230" t="s">
        <v>578</v>
      </c>
    </row>
    <row r="272" s="2" customFormat="1" ht="16.5" customHeight="1">
      <c r="A272" s="36"/>
      <c r="B272" s="37"/>
      <c r="C272" s="217" t="s">
        <v>579</v>
      </c>
      <c r="D272" s="217" t="s">
        <v>185</v>
      </c>
      <c r="E272" s="218" t="s">
        <v>579</v>
      </c>
      <c r="F272" s="219" t="s">
        <v>580</v>
      </c>
      <c r="G272" s="220" t="s">
        <v>188</v>
      </c>
      <c r="H272" s="221">
        <v>1</v>
      </c>
      <c r="I272" s="222"/>
      <c r="J272" s="223">
        <f>ROUND(I272*H272,2)</f>
        <v>0</v>
      </c>
      <c r="K272" s="224"/>
      <c r="L272" s="225"/>
      <c r="M272" s="226" t="s">
        <v>1</v>
      </c>
      <c r="N272" s="227" t="s">
        <v>38</v>
      </c>
      <c r="O272" s="89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30" t="s">
        <v>189</v>
      </c>
      <c r="AT272" s="230" t="s">
        <v>185</v>
      </c>
      <c r="AU272" s="230" t="s">
        <v>83</v>
      </c>
      <c r="AY272" s="15" t="s">
        <v>184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5" t="s">
        <v>81</v>
      </c>
      <c r="BK272" s="231">
        <f>ROUND(I272*H272,2)</f>
        <v>0</v>
      </c>
      <c r="BL272" s="15" t="s">
        <v>190</v>
      </c>
      <c r="BM272" s="230" t="s">
        <v>581</v>
      </c>
    </row>
    <row r="273" s="2" customFormat="1" ht="16.5" customHeight="1">
      <c r="A273" s="36"/>
      <c r="B273" s="37"/>
      <c r="C273" s="217" t="s">
        <v>396</v>
      </c>
      <c r="D273" s="217" t="s">
        <v>185</v>
      </c>
      <c r="E273" s="218" t="s">
        <v>582</v>
      </c>
      <c r="F273" s="219" t="s">
        <v>583</v>
      </c>
      <c r="G273" s="220" t="s">
        <v>188</v>
      </c>
      <c r="H273" s="221">
        <v>26</v>
      </c>
      <c r="I273" s="222"/>
      <c r="J273" s="223">
        <f>ROUND(I273*H273,2)</f>
        <v>0</v>
      </c>
      <c r="K273" s="224"/>
      <c r="L273" s="225"/>
      <c r="M273" s="226" t="s">
        <v>1</v>
      </c>
      <c r="N273" s="227" t="s">
        <v>38</v>
      </c>
      <c r="O273" s="89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30" t="s">
        <v>189</v>
      </c>
      <c r="AT273" s="230" t="s">
        <v>185</v>
      </c>
      <c r="AU273" s="230" t="s">
        <v>83</v>
      </c>
      <c r="AY273" s="15" t="s">
        <v>184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5" t="s">
        <v>81</v>
      </c>
      <c r="BK273" s="231">
        <f>ROUND(I273*H273,2)</f>
        <v>0</v>
      </c>
      <c r="BL273" s="15" t="s">
        <v>190</v>
      </c>
      <c r="BM273" s="230" t="s">
        <v>584</v>
      </c>
    </row>
    <row r="274" s="2" customFormat="1" ht="16.5" customHeight="1">
      <c r="A274" s="36"/>
      <c r="B274" s="37"/>
      <c r="C274" s="217" t="s">
        <v>585</v>
      </c>
      <c r="D274" s="217" t="s">
        <v>185</v>
      </c>
      <c r="E274" s="218" t="s">
        <v>586</v>
      </c>
      <c r="F274" s="219" t="s">
        <v>587</v>
      </c>
      <c r="G274" s="220" t="s">
        <v>188</v>
      </c>
      <c r="H274" s="221">
        <v>3</v>
      </c>
      <c r="I274" s="222"/>
      <c r="J274" s="223">
        <f>ROUND(I274*H274,2)</f>
        <v>0</v>
      </c>
      <c r="K274" s="224"/>
      <c r="L274" s="225"/>
      <c r="M274" s="226" t="s">
        <v>1</v>
      </c>
      <c r="N274" s="227" t="s">
        <v>38</v>
      </c>
      <c r="O274" s="89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30" t="s">
        <v>189</v>
      </c>
      <c r="AT274" s="230" t="s">
        <v>185</v>
      </c>
      <c r="AU274" s="230" t="s">
        <v>83</v>
      </c>
      <c r="AY274" s="15" t="s">
        <v>184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5" t="s">
        <v>81</v>
      </c>
      <c r="BK274" s="231">
        <f>ROUND(I274*H274,2)</f>
        <v>0</v>
      </c>
      <c r="BL274" s="15" t="s">
        <v>190</v>
      </c>
      <c r="BM274" s="230" t="s">
        <v>588</v>
      </c>
    </row>
    <row r="275" s="2" customFormat="1" ht="16.5" customHeight="1">
      <c r="A275" s="36"/>
      <c r="B275" s="37"/>
      <c r="C275" s="217" t="s">
        <v>400</v>
      </c>
      <c r="D275" s="217" t="s">
        <v>185</v>
      </c>
      <c r="E275" s="218" t="s">
        <v>589</v>
      </c>
      <c r="F275" s="219" t="s">
        <v>590</v>
      </c>
      <c r="G275" s="220" t="s">
        <v>188</v>
      </c>
      <c r="H275" s="221">
        <v>1</v>
      </c>
      <c r="I275" s="222"/>
      <c r="J275" s="223">
        <f>ROUND(I275*H275,2)</f>
        <v>0</v>
      </c>
      <c r="K275" s="224"/>
      <c r="L275" s="225"/>
      <c r="M275" s="226" t="s">
        <v>1</v>
      </c>
      <c r="N275" s="227" t="s">
        <v>38</v>
      </c>
      <c r="O275" s="89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30" t="s">
        <v>189</v>
      </c>
      <c r="AT275" s="230" t="s">
        <v>185</v>
      </c>
      <c r="AU275" s="230" t="s">
        <v>83</v>
      </c>
      <c r="AY275" s="15" t="s">
        <v>184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5" t="s">
        <v>81</v>
      </c>
      <c r="BK275" s="231">
        <f>ROUND(I275*H275,2)</f>
        <v>0</v>
      </c>
      <c r="BL275" s="15" t="s">
        <v>190</v>
      </c>
      <c r="BM275" s="230" t="s">
        <v>591</v>
      </c>
    </row>
    <row r="276" s="2" customFormat="1" ht="16.5" customHeight="1">
      <c r="A276" s="36"/>
      <c r="B276" s="37"/>
      <c r="C276" s="217" t="s">
        <v>592</v>
      </c>
      <c r="D276" s="217" t="s">
        <v>185</v>
      </c>
      <c r="E276" s="218" t="s">
        <v>593</v>
      </c>
      <c r="F276" s="219" t="s">
        <v>594</v>
      </c>
      <c r="G276" s="220" t="s">
        <v>188</v>
      </c>
      <c r="H276" s="221">
        <v>1</v>
      </c>
      <c r="I276" s="222"/>
      <c r="J276" s="223">
        <f>ROUND(I276*H276,2)</f>
        <v>0</v>
      </c>
      <c r="K276" s="224"/>
      <c r="L276" s="225"/>
      <c r="M276" s="226" t="s">
        <v>1</v>
      </c>
      <c r="N276" s="227" t="s">
        <v>38</v>
      </c>
      <c r="O276" s="89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30" t="s">
        <v>189</v>
      </c>
      <c r="AT276" s="230" t="s">
        <v>185</v>
      </c>
      <c r="AU276" s="230" t="s">
        <v>83</v>
      </c>
      <c r="AY276" s="15" t="s">
        <v>184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5" t="s">
        <v>81</v>
      </c>
      <c r="BK276" s="231">
        <f>ROUND(I276*H276,2)</f>
        <v>0</v>
      </c>
      <c r="BL276" s="15" t="s">
        <v>190</v>
      </c>
      <c r="BM276" s="230" t="s">
        <v>595</v>
      </c>
    </row>
    <row r="277" s="2" customFormat="1" ht="16.5" customHeight="1">
      <c r="A277" s="36"/>
      <c r="B277" s="37"/>
      <c r="C277" s="217" t="s">
        <v>402</v>
      </c>
      <c r="D277" s="217" t="s">
        <v>185</v>
      </c>
      <c r="E277" s="218" t="s">
        <v>596</v>
      </c>
      <c r="F277" s="219" t="s">
        <v>597</v>
      </c>
      <c r="G277" s="220" t="s">
        <v>188</v>
      </c>
      <c r="H277" s="221">
        <v>1</v>
      </c>
      <c r="I277" s="222"/>
      <c r="J277" s="223">
        <f>ROUND(I277*H277,2)</f>
        <v>0</v>
      </c>
      <c r="K277" s="224"/>
      <c r="L277" s="225"/>
      <c r="M277" s="226" t="s">
        <v>1</v>
      </c>
      <c r="N277" s="227" t="s">
        <v>38</v>
      </c>
      <c r="O277" s="89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30" t="s">
        <v>189</v>
      </c>
      <c r="AT277" s="230" t="s">
        <v>185</v>
      </c>
      <c r="AU277" s="230" t="s">
        <v>83</v>
      </c>
      <c r="AY277" s="15" t="s">
        <v>184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5" t="s">
        <v>81</v>
      </c>
      <c r="BK277" s="231">
        <f>ROUND(I277*H277,2)</f>
        <v>0</v>
      </c>
      <c r="BL277" s="15" t="s">
        <v>190</v>
      </c>
      <c r="BM277" s="230" t="s">
        <v>598</v>
      </c>
    </row>
    <row r="278" s="2" customFormat="1" ht="16.5" customHeight="1">
      <c r="A278" s="36"/>
      <c r="B278" s="37"/>
      <c r="C278" s="217" t="s">
        <v>599</v>
      </c>
      <c r="D278" s="217" t="s">
        <v>185</v>
      </c>
      <c r="E278" s="218" t="s">
        <v>600</v>
      </c>
      <c r="F278" s="219" t="s">
        <v>601</v>
      </c>
      <c r="G278" s="220" t="s">
        <v>188</v>
      </c>
      <c r="H278" s="221">
        <v>2</v>
      </c>
      <c r="I278" s="222"/>
      <c r="J278" s="223">
        <f>ROUND(I278*H278,2)</f>
        <v>0</v>
      </c>
      <c r="K278" s="224"/>
      <c r="L278" s="225"/>
      <c r="M278" s="226" t="s">
        <v>1</v>
      </c>
      <c r="N278" s="227" t="s">
        <v>38</v>
      </c>
      <c r="O278" s="89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30" t="s">
        <v>189</v>
      </c>
      <c r="AT278" s="230" t="s">
        <v>185</v>
      </c>
      <c r="AU278" s="230" t="s">
        <v>83</v>
      </c>
      <c r="AY278" s="15" t="s">
        <v>184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5" t="s">
        <v>81</v>
      </c>
      <c r="BK278" s="231">
        <f>ROUND(I278*H278,2)</f>
        <v>0</v>
      </c>
      <c r="BL278" s="15" t="s">
        <v>190</v>
      </c>
      <c r="BM278" s="230" t="s">
        <v>602</v>
      </c>
    </row>
    <row r="279" s="2" customFormat="1" ht="16.5" customHeight="1">
      <c r="A279" s="36"/>
      <c r="B279" s="37"/>
      <c r="C279" s="217" t="s">
        <v>405</v>
      </c>
      <c r="D279" s="217" t="s">
        <v>185</v>
      </c>
      <c r="E279" s="218" t="s">
        <v>603</v>
      </c>
      <c r="F279" s="219" t="s">
        <v>604</v>
      </c>
      <c r="G279" s="220" t="s">
        <v>188</v>
      </c>
      <c r="H279" s="221">
        <v>10</v>
      </c>
      <c r="I279" s="222"/>
      <c r="J279" s="223">
        <f>ROUND(I279*H279,2)</f>
        <v>0</v>
      </c>
      <c r="K279" s="224"/>
      <c r="L279" s="225"/>
      <c r="M279" s="226" t="s">
        <v>1</v>
      </c>
      <c r="N279" s="227" t="s">
        <v>38</v>
      </c>
      <c r="O279" s="89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30" t="s">
        <v>189</v>
      </c>
      <c r="AT279" s="230" t="s">
        <v>185</v>
      </c>
      <c r="AU279" s="230" t="s">
        <v>83</v>
      </c>
      <c r="AY279" s="15" t="s">
        <v>184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5" t="s">
        <v>81</v>
      </c>
      <c r="BK279" s="231">
        <f>ROUND(I279*H279,2)</f>
        <v>0</v>
      </c>
      <c r="BL279" s="15" t="s">
        <v>190</v>
      </c>
      <c r="BM279" s="230" t="s">
        <v>605</v>
      </c>
    </row>
    <row r="280" s="2" customFormat="1" ht="21.75" customHeight="1">
      <c r="A280" s="36"/>
      <c r="B280" s="37"/>
      <c r="C280" s="217" t="s">
        <v>606</v>
      </c>
      <c r="D280" s="217" t="s">
        <v>185</v>
      </c>
      <c r="E280" s="218" t="s">
        <v>607</v>
      </c>
      <c r="F280" s="219" t="s">
        <v>608</v>
      </c>
      <c r="G280" s="220" t="s">
        <v>560</v>
      </c>
      <c r="H280" s="221">
        <v>1</v>
      </c>
      <c r="I280" s="222"/>
      <c r="J280" s="223">
        <f>ROUND(I280*H280,2)</f>
        <v>0</v>
      </c>
      <c r="K280" s="224"/>
      <c r="L280" s="225"/>
      <c r="M280" s="226" t="s">
        <v>1</v>
      </c>
      <c r="N280" s="227" t="s">
        <v>38</v>
      </c>
      <c r="O280" s="89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30" t="s">
        <v>189</v>
      </c>
      <c r="AT280" s="230" t="s">
        <v>185</v>
      </c>
      <c r="AU280" s="230" t="s">
        <v>83</v>
      </c>
      <c r="AY280" s="15" t="s">
        <v>184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5" t="s">
        <v>81</v>
      </c>
      <c r="BK280" s="231">
        <f>ROUND(I280*H280,2)</f>
        <v>0</v>
      </c>
      <c r="BL280" s="15" t="s">
        <v>190</v>
      </c>
      <c r="BM280" s="230" t="s">
        <v>609</v>
      </c>
    </row>
    <row r="281" s="2" customFormat="1" ht="21.75" customHeight="1">
      <c r="A281" s="36"/>
      <c r="B281" s="37"/>
      <c r="C281" s="217" t="s">
        <v>408</v>
      </c>
      <c r="D281" s="217" t="s">
        <v>185</v>
      </c>
      <c r="E281" s="218" t="s">
        <v>610</v>
      </c>
      <c r="F281" s="219" t="s">
        <v>611</v>
      </c>
      <c r="G281" s="220" t="s">
        <v>188</v>
      </c>
      <c r="H281" s="221">
        <v>1</v>
      </c>
      <c r="I281" s="222"/>
      <c r="J281" s="223">
        <f>ROUND(I281*H281,2)</f>
        <v>0</v>
      </c>
      <c r="K281" s="224"/>
      <c r="L281" s="225"/>
      <c r="M281" s="226" t="s">
        <v>1</v>
      </c>
      <c r="N281" s="227" t="s">
        <v>38</v>
      </c>
      <c r="O281" s="89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30" t="s">
        <v>189</v>
      </c>
      <c r="AT281" s="230" t="s">
        <v>185</v>
      </c>
      <c r="AU281" s="230" t="s">
        <v>83</v>
      </c>
      <c r="AY281" s="15" t="s">
        <v>184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5" t="s">
        <v>81</v>
      </c>
      <c r="BK281" s="231">
        <f>ROUND(I281*H281,2)</f>
        <v>0</v>
      </c>
      <c r="BL281" s="15" t="s">
        <v>190</v>
      </c>
      <c r="BM281" s="230" t="s">
        <v>612</v>
      </c>
    </row>
    <row r="282" s="12" customFormat="1" ht="22.8" customHeight="1">
      <c r="A282" s="12"/>
      <c r="B282" s="201"/>
      <c r="C282" s="202"/>
      <c r="D282" s="203" t="s">
        <v>72</v>
      </c>
      <c r="E282" s="215" t="s">
        <v>111</v>
      </c>
      <c r="F282" s="215" t="s">
        <v>613</v>
      </c>
      <c r="G282" s="202"/>
      <c r="H282" s="202"/>
      <c r="I282" s="205"/>
      <c r="J282" s="216">
        <f>BK282</f>
        <v>0</v>
      </c>
      <c r="K282" s="202"/>
      <c r="L282" s="207"/>
      <c r="M282" s="208"/>
      <c r="N282" s="209"/>
      <c r="O282" s="209"/>
      <c r="P282" s="210">
        <f>P283+SUM(P284:P298)+P303+P330+P346+P355</f>
        <v>0</v>
      </c>
      <c r="Q282" s="209"/>
      <c r="R282" s="210">
        <f>R283+SUM(R284:R298)+R303+R330+R346+R355</f>
        <v>0</v>
      </c>
      <c r="S282" s="209"/>
      <c r="T282" s="211">
        <f>T283+SUM(T284:T298)+T303+T330+T346+T355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2" t="s">
        <v>81</v>
      </c>
      <c r="AT282" s="213" t="s">
        <v>72</v>
      </c>
      <c r="AU282" s="213" t="s">
        <v>81</v>
      </c>
      <c r="AY282" s="212" t="s">
        <v>184</v>
      </c>
      <c r="BK282" s="214">
        <f>BK283+SUM(BK284:BK298)+BK303+BK330+BK346+BK355</f>
        <v>0</v>
      </c>
    </row>
    <row r="283" s="2" customFormat="1" ht="16.5" customHeight="1">
      <c r="A283" s="36"/>
      <c r="B283" s="37"/>
      <c r="C283" s="217" t="s">
        <v>614</v>
      </c>
      <c r="D283" s="217" t="s">
        <v>185</v>
      </c>
      <c r="E283" s="218" t="s">
        <v>615</v>
      </c>
      <c r="F283" s="219" t="s">
        <v>616</v>
      </c>
      <c r="G283" s="220" t="s">
        <v>188</v>
      </c>
      <c r="H283" s="221">
        <v>4</v>
      </c>
      <c r="I283" s="222"/>
      <c r="J283" s="223">
        <f>ROUND(I283*H283,2)</f>
        <v>0</v>
      </c>
      <c r="K283" s="224"/>
      <c r="L283" s="225"/>
      <c r="M283" s="226" t="s">
        <v>1</v>
      </c>
      <c r="N283" s="227" t="s">
        <v>38</v>
      </c>
      <c r="O283" s="89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30" t="s">
        <v>189</v>
      </c>
      <c r="AT283" s="230" t="s">
        <v>185</v>
      </c>
      <c r="AU283" s="230" t="s">
        <v>83</v>
      </c>
      <c r="AY283" s="15" t="s">
        <v>184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5" t="s">
        <v>81</v>
      </c>
      <c r="BK283" s="231">
        <f>ROUND(I283*H283,2)</f>
        <v>0</v>
      </c>
      <c r="BL283" s="15" t="s">
        <v>190</v>
      </c>
      <c r="BM283" s="230" t="s">
        <v>617</v>
      </c>
    </row>
    <row r="284" s="2" customFormat="1" ht="16.5" customHeight="1">
      <c r="A284" s="36"/>
      <c r="B284" s="37"/>
      <c r="C284" s="217" t="s">
        <v>412</v>
      </c>
      <c r="D284" s="217" t="s">
        <v>185</v>
      </c>
      <c r="E284" s="218" t="s">
        <v>618</v>
      </c>
      <c r="F284" s="219" t="s">
        <v>619</v>
      </c>
      <c r="G284" s="220" t="s">
        <v>188</v>
      </c>
      <c r="H284" s="221">
        <v>1</v>
      </c>
      <c r="I284" s="222"/>
      <c r="J284" s="223">
        <f>ROUND(I284*H284,2)</f>
        <v>0</v>
      </c>
      <c r="K284" s="224"/>
      <c r="L284" s="225"/>
      <c r="M284" s="226" t="s">
        <v>1</v>
      </c>
      <c r="N284" s="227" t="s">
        <v>38</v>
      </c>
      <c r="O284" s="89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30" t="s">
        <v>189</v>
      </c>
      <c r="AT284" s="230" t="s">
        <v>185</v>
      </c>
      <c r="AU284" s="230" t="s">
        <v>83</v>
      </c>
      <c r="AY284" s="15" t="s">
        <v>184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5" t="s">
        <v>81</v>
      </c>
      <c r="BK284" s="231">
        <f>ROUND(I284*H284,2)</f>
        <v>0</v>
      </c>
      <c r="BL284" s="15" t="s">
        <v>190</v>
      </c>
      <c r="BM284" s="230" t="s">
        <v>620</v>
      </c>
    </row>
    <row r="285" s="2" customFormat="1" ht="16.5" customHeight="1">
      <c r="A285" s="36"/>
      <c r="B285" s="37"/>
      <c r="C285" s="217" t="s">
        <v>621</v>
      </c>
      <c r="D285" s="217" t="s">
        <v>185</v>
      </c>
      <c r="E285" s="218" t="s">
        <v>622</v>
      </c>
      <c r="F285" s="219" t="s">
        <v>623</v>
      </c>
      <c r="G285" s="220" t="s">
        <v>188</v>
      </c>
      <c r="H285" s="221">
        <v>1</v>
      </c>
      <c r="I285" s="222"/>
      <c r="J285" s="223">
        <f>ROUND(I285*H285,2)</f>
        <v>0</v>
      </c>
      <c r="K285" s="224"/>
      <c r="L285" s="225"/>
      <c r="M285" s="226" t="s">
        <v>1</v>
      </c>
      <c r="N285" s="227" t="s">
        <v>38</v>
      </c>
      <c r="O285" s="89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30" t="s">
        <v>189</v>
      </c>
      <c r="AT285" s="230" t="s">
        <v>185</v>
      </c>
      <c r="AU285" s="230" t="s">
        <v>83</v>
      </c>
      <c r="AY285" s="15" t="s">
        <v>184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5" t="s">
        <v>81</v>
      </c>
      <c r="BK285" s="231">
        <f>ROUND(I285*H285,2)</f>
        <v>0</v>
      </c>
      <c r="BL285" s="15" t="s">
        <v>190</v>
      </c>
      <c r="BM285" s="230" t="s">
        <v>624</v>
      </c>
    </row>
    <row r="286" s="2" customFormat="1" ht="16.5" customHeight="1">
      <c r="A286" s="36"/>
      <c r="B286" s="37"/>
      <c r="C286" s="217" t="s">
        <v>415</v>
      </c>
      <c r="D286" s="217" t="s">
        <v>185</v>
      </c>
      <c r="E286" s="218" t="s">
        <v>625</v>
      </c>
      <c r="F286" s="219" t="s">
        <v>626</v>
      </c>
      <c r="G286" s="220" t="s">
        <v>188</v>
      </c>
      <c r="H286" s="221">
        <v>1</v>
      </c>
      <c r="I286" s="222"/>
      <c r="J286" s="223">
        <f>ROUND(I286*H286,2)</f>
        <v>0</v>
      </c>
      <c r="K286" s="224"/>
      <c r="L286" s="225"/>
      <c r="M286" s="226" t="s">
        <v>1</v>
      </c>
      <c r="N286" s="227" t="s">
        <v>38</v>
      </c>
      <c r="O286" s="89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30" t="s">
        <v>189</v>
      </c>
      <c r="AT286" s="230" t="s">
        <v>185</v>
      </c>
      <c r="AU286" s="230" t="s">
        <v>83</v>
      </c>
      <c r="AY286" s="15" t="s">
        <v>184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5" t="s">
        <v>81</v>
      </c>
      <c r="BK286" s="231">
        <f>ROUND(I286*H286,2)</f>
        <v>0</v>
      </c>
      <c r="BL286" s="15" t="s">
        <v>190</v>
      </c>
      <c r="BM286" s="230" t="s">
        <v>627</v>
      </c>
    </row>
    <row r="287" s="2" customFormat="1" ht="16.5" customHeight="1">
      <c r="A287" s="36"/>
      <c r="B287" s="37"/>
      <c r="C287" s="217" t="s">
        <v>628</v>
      </c>
      <c r="D287" s="217" t="s">
        <v>185</v>
      </c>
      <c r="E287" s="218" t="s">
        <v>629</v>
      </c>
      <c r="F287" s="219" t="s">
        <v>630</v>
      </c>
      <c r="G287" s="220" t="s">
        <v>188</v>
      </c>
      <c r="H287" s="221">
        <v>1</v>
      </c>
      <c r="I287" s="222"/>
      <c r="J287" s="223">
        <f>ROUND(I287*H287,2)</f>
        <v>0</v>
      </c>
      <c r="K287" s="224"/>
      <c r="L287" s="225"/>
      <c r="M287" s="226" t="s">
        <v>1</v>
      </c>
      <c r="N287" s="227" t="s">
        <v>38</v>
      </c>
      <c r="O287" s="89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30" t="s">
        <v>189</v>
      </c>
      <c r="AT287" s="230" t="s">
        <v>185</v>
      </c>
      <c r="AU287" s="230" t="s">
        <v>83</v>
      </c>
      <c r="AY287" s="15" t="s">
        <v>184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5" t="s">
        <v>81</v>
      </c>
      <c r="BK287" s="231">
        <f>ROUND(I287*H287,2)</f>
        <v>0</v>
      </c>
      <c r="BL287" s="15" t="s">
        <v>190</v>
      </c>
      <c r="BM287" s="230" t="s">
        <v>631</v>
      </c>
    </row>
    <row r="288" s="2" customFormat="1" ht="16.5" customHeight="1">
      <c r="A288" s="36"/>
      <c r="B288" s="37"/>
      <c r="C288" s="217" t="s">
        <v>418</v>
      </c>
      <c r="D288" s="217" t="s">
        <v>185</v>
      </c>
      <c r="E288" s="218" t="s">
        <v>632</v>
      </c>
      <c r="F288" s="219" t="s">
        <v>633</v>
      </c>
      <c r="G288" s="220" t="s">
        <v>188</v>
      </c>
      <c r="H288" s="221">
        <v>10</v>
      </c>
      <c r="I288" s="222"/>
      <c r="J288" s="223">
        <f>ROUND(I288*H288,2)</f>
        <v>0</v>
      </c>
      <c r="K288" s="224"/>
      <c r="L288" s="225"/>
      <c r="M288" s="226" t="s">
        <v>1</v>
      </c>
      <c r="N288" s="227" t="s">
        <v>38</v>
      </c>
      <c r="O288" s="89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30" t="s">
        <v>189</v>
      </c>
      <c r="AT288" s="230" t="s">
        <v>185</v>
      </c>
      <c r="AU288" s="230" t="s">
        <v>83</v>
      </c>
      <c r="AY288" s="15" t="s">
        <v>184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5" t="s">
        <v>81</v>
      </c>
      <c r="BK288" s="231">
        <f>ROUND(I288*H288,2)</f>
        <v>0</v>
      </c>
      <c r="BL288" s="15" t="s">
        <v>190</v>
      </c>
      <c r="BM288" s="230" t="s">
        <v>634</v>
      </c>
    </row>
    <row r="289" s="2" customFormat="1" ht="16.5" customHeight="1">
      <c r="A289" s="36"/>
      <c r="B289" s="37"/>
      <c r="C289" s="217" t="s">
        <v>635</v>
      </c>
      <c r="D289" s="217" t="s">
        <v>185</v>
      </c>
      <c r="E289" s="218" t="s">
        <v>636</v>
      </c>
      <c r="F289" s="219" t="s">
        <v>637</v>
      </c>
      <c r="G289" s="220" t="s">
        <v>188</v>
      </c>
      <c r="H289" s="221">
        <v>20</v>
      </c>
      <c r="I289" s="222"/>
      <c r="J289" s="223">
        <f>ROUND(I289*H289,2)</f>
        <v>0</v>
      </c>
      <c r="K289" s="224"/>
      <c r="L289" s="225"/>
      <c r="M289" s="226" t="s">
        <v>1</v>
      </c>
      <c r="N289" s="227" t="s">
        <v>38</v>
      </c>
      <c r="O289" s="89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30" t="s">
        <v>189</v>
      </c>
      <c r="AT289" s="230" t="s">
        <v>185</v>
      </c>
      <c r="AU289" s="230" t="s">
        <v>83</v>
      </c>
      <c r="AY289" s="15" t="s">
        <v>184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5" t="s">
        <v>81</v>
      </c>
      <c r="BK289" s="231">
        <f>ROUND(I289*H289,2)</f>
        <v>0</v>
      </c>
      <c r="BL289" s="15" t="s">
        <v>190</v>
      </c>
      <c r="BM289" s="230" t="s">
        <v>638</v>
      </c>
    </row>
    <row r="290" s="2" customFormat="1" ht="16.5" customHeight="1">
      <c r="A290" s="36"/>
      <c r="B290" s="37"/>
      <c r="C290" s="217" t="s">
        <v>420</v>
      </c>
      <c r="D290" s="217" t="s">
        <v>185</v>
      </c>
      <c r="E290" s="218" t="s">
        <v>639</v>
      </c>
      <c r="F290" s="219" t="s">
        <v>640</v>
      </c>
      <c r="G290" s="220" t="s">
        <v>188</v>
      </c>
      <c r="H290" s="221">
        <v>10</v>
      </c>
      <c r="I290" s="222"/>
      <c r="J290" s="223">
        <f>ROUND(I290*H290,2)</f>
        <v>0</v>
      </c>
      <c r="K290" s="224"/>
      <c r="L290" s="225"/>
      <c r="M290" s="226" t="s">
        <v>1</v>
      </c>
      <c r="N290" s="227" t="s">
        <v>38</v>
      </c>
      <c r="O290" s="89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30" t="s">
        <v>189</v>
      </c>
      <c r="AT290" s="230" t="s">
        <v>185</v>
      </c>
      <c r="AU290" s="230" t="s">
        <v>83</v>
      </c>
      <c r="AY290" s="15" t="s">
        <v>184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5" t="s">
        <v>81</v>
      </c>
      <c r="BK290" s="231">
        <f>ROUND(I290*H290,2)</f>
        <v>0</v>
      </c>
      <c r="BL290" s="15" t="s">
        <v>190</v>
      </c>
      <c r="BM290" s="230" t="s">
        <v>641</v>
      </c>
    </row>
    <row r="291" s="2" customFormat="1" ht="16.5" customHeight="1">
      <c r="A291" s="36"/>
      <c r="B291" s="37"/>
      <c r="C291" s="217" t="s">
        <v>642</v>
      </c>
      <c r="D291" s="217" t="s">
        <v>185</v>
      </c>
      <c r="E291" s="218" t="s">
        <v>643</v>
      </c>
      <c r="F291" s="219" t="s">
        <v>644</v>
      </c>
      <c r="G291" s="220" t="s">
        <v>188</v>
      </c>
      <c r="H291" s="221">
        <v>1</v>
      </c>
      <c r="I291" s="222"/>
      <c r="J291" s="223">
        <f>ROUND(I291*H291,2)</f>
        <v>0</v>
      </c>
      <c r="K291" s="224"/>
      <c r="L291" s="225"/>
      <c r="M291" s="226" t="s">
        <v>1</v>
      </c>
      <c r="N291" s="227" t="s">
        <v>38</v>
      </c>
      <c r="O291" s="89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230" t="s">
        <v>189</v>
      </c>
      <c r="AT291" s="230" t="s">
        <v>185</v>
      </c>
      <c r="AU291" s="230" t="s">
        <v>83</v>
      </c>
      <c r="AY291" s="15" t="s">
        <v>184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5" t="s">
        <v>81</v>
      </c>
      <c r="BK291" s="231">
        <f>ROUND(I291*H291,2)</f>
        <v>0</v>
      </c>
      <c r="BL291" s="15" t="s">
        <v>190</v>
      </c>
      <c r="BM291" s="230" t="s">
        <v>645</v>
      </c>
    </row>
    <row r="292" s="2" customFormat="1" ht="16.5" customHeight="1">
      <c r="A292" s="36"/>
      <c r="B292" s="37"/>
      <c r="C292" s="217" t="s">
        <v>425</v>
      </c>
      <c r="D292" s="217" t="s">
        <v>185</v>
      </c>
      <c r="E292" s="218" t="s">
        <v>646</v>
      </c>
      <c r="F292" s="219" t="s">
        <v>647</v>
      </c>
      <c r="G292" s="220" t="s">
        <v>188</v>
      </c>
      <c r="H292" s="221">
        <v>2</v>
      </c>
      <c r="I292" s="222"/>
      <c r="J292" s="223">
        <f>ROUND(I292*H292,2)</f>
        <v>0</v>
      </c>
      <c r="K292" s="224"/>
      <c r="L292" s="225"/>
      <c r="M292" s="226" t="s">
        <v>1</v>
      </c>
      <c r="N292" s="227" t="s">
        <v>38</v>
      </c>
      <c r="O292" s="89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30" t="s">
        <v>189</v>
      </c>
      <c r="AT292" s="230" t="s">
        <v>185</v>
      </c>
      <c r="AU292" s="230" t="s">
        <v>83</v>
      </c>
      <c r="AY292" s="15" t="s">
        <v>184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5" t="s">
        <v>81</v>
      </c>
      <c r="BK292" s="231">
        <f>ROUND(I292*H292,2)</f>
        <v>0</v>
      </c>
      <c r="BL292" s="15" t="s">
        <v>190</v>
      </c>
      <c r="BM292" s="230" t="s">
        <v>648</v>
      </c>
    </row>
    <row r="293" s="2" customFormat="1" ht="16.5" customHeight="1">
      <c r="A293" s="36"/>
      <c r="B293" s="37"/>
      <c r="C293" s="217" t="s">
        <v>649</v>
      </c>
      <c r="D293" s="217" t="s">
        <v>185</v>
      </c>
      <c r="E293" s="218" t="s">
        <v>650</v>
      </c>
      <c r="F293" s="219" t="s">
        <v>651</v>
      </c>
      <c r="G293" s="220" t="s">
        <v>188</v>
      </c>
      <c r="H293" s="221">
        <v>1</v>
      </c>
      <c r="I293" s="222"/>
      <c r="J293" s="223">
        <f>ROUND(I293*H293,2)</f>
        <v>0</v>
      </c>
      <c r="K293" s="224"/>
      <c r="L293" s="225"/>
      <c r="M293" s="226" t="s">
        <v>1</v>
      </c>
      <c r="N293" s="227" t="s">
        <v>38</v>
      </c>
      <c r="O293" s="89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30" t="s">
        <v>189</v>
      </c>
      <c r="AT293" s="230" t="s">
        <v>185</v>
      </c>
      <c r="AU293" s="230" t="s">
        <v>83</v>
      </c>
      <c r="AY293" s="15" t="s">
        <v>184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5" t="s">
        <v>81</v>
      </c>
      <c r="BK293" s="231">
        <f>ROUND(I293*H293,2)</f>
        <v>0</v>
      </c>
      <c r="BL293" s="15" t="s">
        <v>190</v>
      </c>
      <c r="BM293" s="230" t="s">
        <v>652</v>
      </c>
    </row>
    <row r="294" s="2" customFormat="1" ht="16.5" customHeight="1">
      <c r="A294" s="36"/>
      <c r="B294" s="37"/>
      <c r="C294" s="217" t="s">
        <v>428</v>
      </c>
      <c r="D294" s="217" t="s">
        <v>185</v>
      </c>
      <c r="E294" s="218" t="s">
        <v>653</v>
      </c>
      <c r="F294" s="219" t="s">
        <v>654</v>
      </c>
      <c r="G294" s="220" t="s">
        <v>188</v>
      </c>
      <c r="H294" s="221">
        <v>2</v>
      </c>
      <c r="I294" s="222"/>
      <c r="J294" s="223">
        <f>ROUND(I294*H294,2)</f>
        <v>0</v>
      </c>
      <c r="K294" s="224"/>
      <c r="L294" s="225"/>
      <c r="M294" s="226" t="s">
        <v>1</v>
      </c>
      <c r="N294" s="227" t="s">
        <v>38</v>
      </c>
      <c r="O294" s="89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30" t="s">
        <v>189</v>
      </c>
      <c r="AT294" s="230" t="s">
        <v>185</v>
      </c>
      <c r="AU294" s="230" t="s">
        <v>83</v>
      </c>
      <c r="AY294" s="15" t="s">
        <v>184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5" t="s">
        <v>81</v>
      </c>
      <c r="BK294" s="231">
        <f>ROUND(I294*H294,2)</f>
        <v>0</v>
      </c>
      <c r="BL294" s="15" t="s">
        <v>190</v>
      </c>
      <c r="BM294" s="230" t="s">
        <v>655</v>
      </c>
    </row>
    <row r="295" s="2" customFormat="1" ht="16.5" customHeight="1">
      <c r="A295" s="36"/>
      <c r="B295" s="37"/>
      <c r="C295" s="217" t="s">
        <v>656</v>
      </c>
      <c r="D295" s="217" t="s">
        <v>185</v>
      </c>
      <c r="E295" s="218" t="s">
        <v>657</v>
      </c>
      <c r="F295" s="219" t="s">
        <v>658</v>
      </c>
      <c r="G295" s="220" t="s">
        <v>538</v>
      </c>
      <c r="H295" s="221">
        <v>20</v>
      </c>
      <c r="I295" s="222"/>
      <c r="J295" s="223">
        <f>ROUND(I295*H295,2)</f>
        <v>0</v>
      </c>
      <c r="K295" s="224"/>
      <c r="L295" s="225"/>
      <c r="M295" s="226" t="s">
        <v>1</v>
      </c>
      <c r="N295" s="227" t="s">
        <v>38</v>
      </c>
      <c r="O295" s="89"/>
      <c r="P295" s="228">
        <f>O295*H295</f>
        <v>0</v>
      </c>
      <c r="Q295" s="228">
        <v>0</v>
      </c>
      <c r="R295" s="228">
        <f>Q295*H295</f>
        <v>0</v>
      </c>
      <c r="S295" s="228">
        <v>0</v>
      </c>
      <c r="T295" s="229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30" t="s">
        <v>189</v>
      </c>
      <c r="AT295" s="230" t="s">
        <v>185</v>
      </c>
      <c r="AU295" s="230" t="s">
        <v>83</v>
      </c>
      <c r="AY295" s="15" t="s">
        <v>184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5" t="s">
        <v>81</v>
      </c>
      <c r="BK295" s="231">
        <f>ROUND(I295*H295,2)</f>
        <v>0</v>
      </c>
      <c r="BL295" s="15" t="s">
        <v>190</v>
      </c>
      <c r="BM295" s="230" t="s">
        <v>659</v>
      </c>
    </row>
    <row r="296" s="2" customFormat="1" ht="16.5" customHeight="1">
      <c r="A296" s="36"/>
      <c r="B296" s="37"/>
      <c r="C296" s="217" t="s">
        <v>431</v>
      </c>
      <c r="D296" s="217" t="s">
        <v>185</v>
      </c>
      <c r="E296" s="218" t="s">
        <v>660</v>
      </c>
      <c r="F296" s="219" t="s">
        <v>661</v>
      </c>
      <c r="G296" s="220" t="s">
        <v>188</v>
      </c>
      <c r="H296" s="221">
        <v>1</v>
      </c>
      <c r="I296" s="222"/>
      <c r="J296" s="223">
        <f>ROUND(I296*H296,2)</f>
        <v>0</v>
      </c>
      <c r="K296" s="224"/>
      <c r="L296" s="225"/>
      <c r="M296" s="226" t="s">
        <v>1</v>
      </c>
      <c r="N296" s="227" t="s">
        <v>38</v>
      </c>
      <c r="O296" s="89"/>
      <c r="P296" s="228">
        <f>O296*H296</f>
        <v>0</v>
      </c>
      <c r="Q296" s="228">
        <v>0</v>
      </c>
      <c r="R296" s="228">
        <f>Q296*H296</f>
        <v>0</v>
      </c>
      <c r="S296" s="228">
        <v>0</v>
      </c>
      <c r="T296" s="229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30" t="s">
        <v>189</v>
      </c>
      <c r="AT296" s="230" t="s">
        <v>185</v>
      </c>
      <c r="AU296" s="230" t="s">
        <v>83</v>
      </c>
      <c r="AY296" s="15" t="s">
        <v>184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5" t="s">
        <v>81</v>
      </c>
      <c r="BK296" s="231">
        <f>ROUND(I296*H296,2)</f>
        <v>0</v>
      </c>
      <c r="BL296" s="15" t="s">
        <v>190</v>
      </c>
      <c r="BM296" s="230" t="s">
        <v>662</v>
      </c>
    </row>
    <row r="297" s="2" customFormat="1" ht="24.15" customHeight="1">
      <c r="A297" s="36"/>
      <c r="B297" s="37"/>
      <c r="C297" s="217" t="s">
        <v>663</v>
      </c>
      <c r="D297" s="217" t="s">
        <v>185</v>
      </c>
      <c r="E297" s="218" t="s">
        <v>664</v>
      </c>
      <c r="F297" s="219" t="s">
        <v>665</v>
      </c>
      <c r="G297" s="220" t="s">
        <v>188</v>
      </c>
      <c r="H297" s="221">
        <v>1</v>
      </c>
      <c r="I297" s="222"/>
      <c r="J297" s="223">
        <f>ROUND(I297*H297,2)</f>
        <v>0</v>
      </c>
      <c r="K297" s="224"/>
      <c r="L297" s="225"/>
      <c r="M297" s="226" t="s">
        <v>1</v>
      </c>
      <c r="N297" s="227" t="s">
        <v>38</v>
      </c>
      <c r="O297" s="89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30" t="s">
        <v>189</v>
      </c>
      <c r="AT297" s="230" t="s">
        <v>185</v>
      </c>
      <c r="AU297" s="230" t="s">
        <v>83</v>
      </c>
      <c r="AY297" s="15" t="s">
        <v>184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5" t="s">
        <v>81</v>
      </c>
      <c r="BK297" s="231">
        <f>ROUND(I297*H297,2)</f>
        <v>0</v>
      </c>
      <c r="BL297" s="15" t="s">
        <v>190</v>
      </c>
      <c r="BM297" s="230" t="s">
        <v>666</v>
      </c>
    </row>
    <row r="298" s="12" customFormat="1" ht="20.88" customHeight="1">
      <c r="A298" s="12"/>
      <c r="B298" s="201"/>
      <c r="C298" s="202"/>
      <c r="D298" s="203" t="s">
        <v>72</v>
      </c>
      <c r="E298" s="215" t="s">
        <v>114</v>
      </c>
      <c r="F298" s="215" t="s">
        <v>667</v>
      </c>
      <c r="G298" s="202"/>
      <c r="H298" s="202"/>
      <c r="I298" s="205"/>
      <c r="J298" s="216">
        <f>BK298</f>
        <v>0</v>
      </c>
      <c r="K298" s="202"/>
      <c r="L298" s="207"/>
      <c r="M298" s="208"/>
      <c r="N298" s="209"/>
      <c r="O298" s="209"/>
      <c r="P298" s="210">
        <f>SUM(P299:P302)</f>
        <v>0</v>
      </c>
      <c r="Q298" s="209"/>
      <c r="R298" s="210">
        <f>SUM(R299:R302)</f>
        <v>0</v>
      </c>
      <c r="S298" s="209"/>
      <c r="T298" s="211">
        <f>SUM(T299:T302)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2" t="s">
        <v>81</v>
      </c>
      <c r="AT298" s="213" t="s">
        <v>72</v>
      </c>
      <c r="AU298" s="213" t="s">
        <v>83</v>
      </c>
      <c r="AY298" s="212" t="s">
        <v>184</v>
      </c>
      <c r="BK298" s="214">
        <f>SUM(BK299:BK302)</f>
        <v>0</v>
      </c>
    </row>
    <row r="299" s="2" customFormat="1" ht="16.5" customHeight="1">
      <c r="A299" s="36"/>
      <c r="B299" s="37"/>
      <c r="C299" s="217" t="s">
        <v>434</v>
      </c>
      <c r="D299" s="217" t="s">
        <v>185</v>
      </c>
      <c r="E299" s="218" t="s">
        <v>668</v>
      </c>
      <c r="F299" s="219" t="s">
        <v>669</v>
      </c>
      <c r="G299" s="220" t="s">
        <v>188</v>
      </c>
      <c r="H299" s="221">
        <v>1</v>
      </c>
      <c r="I299" s="222"/>
      <c r="J299" s="223">
        <f>ROUND(I299*H299,2)</f>
        <v>0</v>
      </c>
      <c r="K299" s="224"/>
      <c r="L299" s="225"/>
      <c r="M299" s="226" t="s">
        <v>1</v>
      </c>
      <c r="N299" s="227" t="s">
        <v>38</v>
      </c>
      <c r="O299" s="89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30" t="s">
        <v>189</v>
      </c>
      <c r="AT299" s="230" t="s">
        <v>185</v>
      </c>
      <c r="AU299" s="230" t="s">
        <v>193</v>
      </c>
      <c r="AY299" s="15" t="s">
        <v>184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5" t="s">
        <v>81</v>
      </c>
      <c r="BK299" s="231">
        <f>ROUND(I299*H299,2)</f>
        <v>0</v>
      </c>
      <c r="BL299" s="15" t="s">
        <v>190</v>
      </c>
      <c r="BM299" s="230" t="s">
        <v>670</v>
      </c>
    </row>
    <row r="300" s="2" customFormat="1" ht="16.5" customHeight="1">
      <c r="A300" s="36"/>
      <c r="B300" s="37"/>
      <c r="C300" s="217" t="s">
        <v>671</v>
      </c>
      <c r="D300" s="217" t="s">
        <v>185</v>
      </c>
      <c r="E300" s="218" t="s">
        <v>672</v>
      </c>
      <c r="F300" s="219" t="s">
        <v>673</v>
      </c>
      <c r="G300" s="220" t="s">
        <v>188</v>
      </c>
      <c r="H300" s="221">
        <v>2</v>
      </c>
      <c r="I300" s="222"/>
      <c r="J300" s="223">
        <f>ROUND(I300*H300,2)</f>
        <v>0</v>
      </c>
      <c r="K300" s="224"/>
      <c r="L300" s="225"/>
      <c r="M300" s="226" t="s">
        <v>1</v>
      </c>
      <c r="N300" s="227" t="s">
        <v>38</v>
      </c>
      <c r="O300" s="89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30" t="s">
        <v>189</v>
      </c>
      <c r="AT300" s="230" t="s">
        <v>185</v>
      </c>
      <c r="AU300" s="230" t="s">
        <v>193</v>
      </c>
      <c r="AY300" s="15" t="s">
        <v>184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5" t="s">
        <v>81</v>
      </c>
      <c r="BK300" s="231">
        <f>ROUND(I300*H300,2)</f>
        <v>0</v>
      </c>
      <c r="BL300" s="15" t="s">
        <v>190</v>
      </c>
      <c r="BM300" s="230" t="s">
        <v>674</v>
      </c>
    </row>
    <row r="301" s="2" customFormat="1" ht="16.5" customHeight="1">
      <c r="A301" s="36"/>
      <c r="B301" s="37"/>
      <c r="C301" s="217" t="s">
        <v>438</v>
      </c>
      <c r="D301" s="217" t="s">
        <v>185</v>
      </c>
      <c r="E301" s="218" t="s">
        <v>675</v>
      </c>
      <c r="F301" s="219" t="s">
        <v>676</v>
      </c>
      <c r="G301" s="220" t="s">
        <v>188</v>
      </c>
      <c r="H301" s="221">
        <v>1</v>
      </c>
      <c r="I301" s="222"/>
      <c r="J301" s="223">
        <f>ROUND(I301*H301,2)</f>
        <v>0</v>
      </c>
      <c r="K301" s="224"/>
      <c r="L301" s="225"/>
      <c r="M301" s="226" t="s">
        <v>1</v>
      </c>
      <c r="N301" s="227" t="s">
        <v>38</v>
      </c>
      <c r="O301" s="89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30" t="s">
        <v>189</v>
      </c>
      <c r="AT301" s="230" t="s">
        <v>185</v>
      </c>
      <c r="AU301" s="230" t="s">
        <v>193</v>
      </c>
      <c r="AY301" s="15" t="s">
        <v>184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5" t="s">
        <v>81</v>
      </c>
      <c r="BK301" s="231">
        <f>ROUND(I301*H301,2)</f>
        <v>0</v>
      </c>
      <c r="BL301" s="15" t="s">
        <v>190</v>
      </c>
      <c r="BM301" s="230" t="s">
        <v>677</v>
      </c>
    </row>
    <row r="302" s="2" customFormat="1" ht="24.15" customHeight="1">
      <c r="A302" s="36"/>
      <c r="B302" s="37"/>
      <c r="C302" s="217" t="s">
        <v>678</v>
      </c>
      <c r="D302" s="217" t="s">
        <v>185</v>
      </c>
      <c r="E302" s="218" t="s">
        <v>679</v>
      </c>
      <c r="F302" s="219" t="s">
        <v>680</v>
      </c>
      <c r="G302" s="220" t="s">
        <v>188</v>
      </c>
      <c r="H302" s="221">
        <v>1</v>
      </c>
      <c r="I302" s="222"/>
      <c r="J302" s="223">
        <f>ROUND(I302*H302,2)</f>
        <v>0</v>
      </c>
      <c r="K302" s="224"/>
      <c r="L302" s="225"/>
      <c r="M302" s="226" t="s">
        <v>1</v>
      </c>
      <c r="N302" s="227" t="s">
        <v>38</v>
      </c>
      <c r="O302" s="89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30" t="s">
        <v>189</v>
      </c>
      <c r="AT302" s="230" t="s">
        <v>185</v>
      </c>
      <c r="AU302" s="230" t="s">
        <v>193</v>
      </c>
      <c r="AY302" s="15" t="s">
        <v>184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5" t="s">
        <v>81</v>
      </c>
      <c r="BK302" s="231">
        <f>ROUND(I302*H302,2)</f>
        <v>0</v>
      </c>
      <c r="BL302" s="15" t="s">
        <v>190</v>
      </c>
      <c r="BM302" s="230" t="s">
        <v>681</v>
      </c>
    </row>
    <row r="303" s="12" customFormat="1" ht="20.88" customHeight="1">
      <c r="A303" s="12"/>
      <c r="B303" s="201"/>
      <c r="C303" s="202"/>
      <c r="D303" s="203" t="s">
        <v>72</v>
      </c>
      <c r="E303" s="215" t="s">
        <v>14</v>
      </c>
      <c r="F303" s="215" t="s">
        <v>682</v>
      </c>
      <c r="G303" s="202"/>
      <c r="H303" s="202"/>
      <c r="I303" s="205"/>
      <c r="J303" s="216">
        <f>BK303</f>
        <v>0</v>
      </c>
      <c r="K303" s="202"/>
      <c r="L303" s="207"/>
      <c r="M303" s="208"/>
      <c r="N303" s="209"/>
      <c r="O303" s="209"/>
      <c r="P303" s="210">
        <f>SUM(P304:P329)</f>
        <v>0</v>
      </c>
      <c r="Q303" s="209"/>
      <c r="R303" s="210">
        <f>SUM(R304:R329)</f>
        <v>0</v>
      </c>
      <c r="S303" s="209"/>
      <c r="T303" s="211">
        <f>SUM(T304:T329)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2" t="s">
        <v>81</v>
      </c>
      <c r="AT303" s="213" t="s">
        <v>72</v>
      </c>
      <c r="AU303" s="213" t="s">
        <v>83</v>
      </c>
      <c r="AY303" s="212" t="s">
        <v>184</v>
      </c>
      <c r="BK303" s="214">
        <f>SUM(BK304:BK329)</f>
        <v>0</v>
      </c>
    </row>
    <row r="304" s="2" customFormat="1" ht="16.5" customHeight="1">
      <c r="A304" s="36"/>
      <c r="B304" s="37"/>
      <c r="C304" s="217" t="s">
        <v>440</v>
      </c>
      <c r="D304" s="217" t="s">
        <v>185</v>
      </c>
      <c r="E304" s="218" t="s">
        <v>683</v>
      </c>
      <c r="F304" s="219" t="s">
        <v>684</v>
      </c>
      <c r="G304" s="220" t="s">
        <v>538</v>
      </c>
      <c r="H304" s="221">
        <v>100</v>
      </c>
      <c r="I304" s="222"/>
      <c r="J304" s="223">
        <f>ROUND(I304*H304,2)</f>
        <v>0</v>
      </c>
      <c r="K304" s="224"/>
      <c r="L304" s="225"/>
      <c r="M304" s="226" t="s">
        <v>1</v>
      </c>
      <c r="N304" s="227" t="s">
        <v>38</v>
      </c>
      <c r="O304" s="89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230" t="s">
        <v>189</v>
      </c>
      <c r="AT304" s="230" t="s">
        <v>185</v>
      </c>
      <c r="AU304" s="230" t="s">
        <v>193</v>
      </c>
      <c r="AY304" s="15" t="s">
        <v>184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5" t="s">
        <v>81</v>
      </c>
      <c r="BK304" s="231">
        <f>ROUND(I304*H304,2)</f>
        <v>0</v>
      </c>
      <c r="BL304" s="15" t="s">
        <v>190</v>
      </c>
      <c r="BM304" s="230" t="s">
        <v>685</v>
      </c>
    </row>
    <row r="305" s="2" customFormat="1" ht="16.5" customHeight="1">
      <c r="A305" s="36"/>
      <c r="B305" s="37"/>
      <c r="C305" s="217" t="s">
        <v>686</v>
      </c>
      <c r="D305" s="217" t="s">
        <v>185</v>
      </c>
      <c r="E305" s="218" t="s">
        <v>687</v>
      </c>
      <c r="F305" s="219" t="s">
        <v>688</v>
      </c>
      <c r="G305" s="220" t="s">
        <v>538</v>
      </c>
      <c r="H305" s="221">
        <v>50</v>
      </c>
      <c r="I305" s="222"/>
      <c r="J305" s="223">
        <f>ROUND(I305*H305,2)</f>
        <v>0</v>
      </c>
      <c r="K305" s="224"/>
      <c r="L305" s="225"/>
      <c r="M305" s="226" t="s">
        <v>1</v>
      </c>
      <c r="N305" s="227" t="s">
        <v>38</v>
      </c>
      <c r="O305" s="89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30" t="s">
        <v>189</v>
      </c>
      <c r="AT305" s="230" t="s">
        <v>185</v>
      </c>
      <c r="AU305" s="230" t="s">
        <v>193</v>
      </c>
      <c r="AY305" s="15" t="s">
        <v>184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5" t="s">
        <v>81</v>
      </c>
      <c r="BK305" s="231">
        <f>ROUND(I305*H305,2)</f>
        <v>0</v>
      </c>
      <c r="BL305" s="15" t="s">
        <v>190</v>
      </c>
      <c r="BM305" s="230" t="s">
        <v>689</v>
      </c>
    </row>
    <row r="306" s="2" customFormat="1" ht="16.5" customHeight="1">
      <c r="A306" s="36"/>
      <c r="B306" s="37"/>
      <c r="C306" s="217" t="s">
        <v>443</v>
      </c>
      <c r="D306" s="217" t="s">
        <v>185</v>
      </c>
      <c r="E306" s="218" t="s">
        <v>690</v>
      </c>
      <c r="F306" s="219" t="s">
        <v>691</v>
      </c>
      <c r="G306" s="220" t="s">
        <v>538</v>
      </c>
      <c r="H306" s="221">
        <v>50</v>
      </c>
      <c r="I306" s="222"/>
      <c r="J306" s="223">
        <f>ROUND(I306*H306,2)</f>
        <v>0</v>
      </c>
      <c r="K306" s="224"/>
      <c r="L306" s="225"/>
      <c r="M306" s="226" t="s">
        <v>1</v>
      </c>
      <c r="N306" s="227" t="s">
        <v>38</v>
      </c>
      <c r="O306" s="89"/>
      <c r="P306" s="228">
        <f>O306*H306</f>
        <v>0</v>
      </c>
      <c r="Q306" s="228">
        <v>0</v>
      </c>
      <c r="R306" s="228">
        <f>Q306*H306</f>
        <v>0</v>
      </c>
      <c r="S306" s="228">
        <v>0</v>
      </c>
      <c r="T306" s="229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30" t="s">
        <v>189</v>
      </c>
      <c r="AT306" s="230" t="s">
        <v>185</v>
      </c>
      <c r="AU306" s="230" t="s">
        <v>193</v>
      </c>
      <c r="AY306" s="15" t="s">
        <v>184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5" t="s">
        <v>81</v>
      </c>
      <c r="BK306" s="231">
        <f>ROUND(I306*H306,2)</f>
        <v>0</v>
      </c>
      <c r="BL306" s="15" t="s">
        <v>190</v>
      </c>
      <c r="BM306" s="230" t="s">
        <v>692</v>
      </c>
    </row>
    <row r="307" s="2" customFormat="1" ht="16.5" customHeight="1">
      <c r="A307" s="36"/>
      <c r="B307" s="37"/>
      <c r="C307" s="217" t="s">
        <v>693</v>
      </c>
      <c r="D307" s="217" t="s">
        <v>185</v>
      </c>
      <c r="E307" s="218" t="s">
        <v>694</v>
      </c>
      <c r="F307" s="219" t="s">
        <v>695</v>
      </c>
      <c r="G307" s="220" t="s">
        <v>538</v>
      </c>
      <c r="H307" s="221">
        <v>50</v>
      </c>
      <c r="I307" s="222"/>
      <c r="J307" s="223">
        <f>ROUND(I307*H307,2)</f>
        <v>0</v>
      </c>
      <c r="K307" s="224"/>
      <c r="L307" s="225"/>
      <c r="M307" s="226" t="s">
        <v>1</v>
      </c>
      <c r="N307" s="227" t="s">
        <v>38</v>
      </c>
      <c r="O307" s="89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230" t="s">
        <v>189</v>
      </c>
      <c r="AT307" s="230" t="s">
        <v>185</v>
      </c>
      <c r="AU307" s="230" t="s">
        <v>193</v>
      </c>
      <c r="AY307" s="15" t="s">
        <v>184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5" t="s">
        <v>81</v>
      </c>
      <c r="BK307" s="231">
        <f>ROUND(I307*H307,2)</f>
        <v>0</v>
      </c>
      <c r="BL307" s="15" t="s">
        <v>190</v>
      </c>
      <c r="BM307" s="230" t="s">
        <v>696</v>
      </c>
    </row>
    <row r="308" s="2" customFormat="1" ht="16.5" customHeight="1">
      <c r="A308" s="36"/>
      <c r="B308" s="37"/>
      <c r="C308" s="217" t="s">
        <v>446</v>
      </c>
      <c r="D308" s="217" t="s">
        <v>185</v>
      </c>
      <c r="E308" s="218" t="s">
        <v>697</v>
      </c>
      <c r="F308" s="219" t="s">
        <v>698</v>
      </c>
      <c r="G308" s="220" t="s">
        <v>538</v>
      </c>
      <c r="H308" s="221">
        <v>20</v>
      </c>
      <c r="I308" s="222"/>
      <c r="J308" s="223">
        <f>ROUND(I308*H308,2)</f>
        <v>0</v>
      </c>
      <c r="K308" s="224"/>
      <c r="L308" s="225"/>
      <c r="M308" s="226" t="s">
        <v>1</v>
      </c>
      <c r="N308" s="227" t="s">
        <v>38</v>
      </c>
      <c r="O308" s="89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230" t="s">
        <v>189</v>
      </c>
      <c r="AT308" s="230" t="s">
        <v>185</v>
      </c>
      <c r="AU308" s="230" t="s">
        <v>193</v>
      </c>
      <c r="AY308" s="15" t="s">
        <v>184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5" t="s">
        <v>81</v>
      </c>
      <c r="BK308" s="231">
        <f>ROUND(I308*H308,2)</f>
        <v>0</v>
      </c>
      <c r="BL308" s="15" t="s">
        <v>190</v>
      </c>
      <c r="BM308" s="230" t="s">
        <v>699</v>
      </c>
    </row>
    <row r="309" s="2" customFormat="1" ht="16.5" customHeight="1">
      <c r="A309" s="36"/>
      <c r="B309" s="37"/>
      <c r="C309" s="217" t="s">
        <v>700</v>
      </c>
      <c r="D309" s="217" t="s">
        <v>185</v>
      </c>
      <c r="E309" s="218" t="s">
        <v>701</v>
      </c>
      <c r="F309" s="219" t="s">
        <v>702</v>
      </c>
      <c r="G309" s="220" t="s">
        <v>538</v>
      </c>
      <c r="H309" s="221">
        <v>20</v>
      </c>
      <c r="I309" s="222"/>
      <c r="J309" s="223">
        <f>ROUND(I309*H309,2)</f>
        <v>0</v>
      </c>
      <c r="K309" s="224"/>
      <c r="L309" s="225"/>
      <c r="M309" s="226" t="s">
        <v>1</v>
      </c>
      <c r="N309" s="227" t="s">
        <v>38</v>
      </c>
      <c r="O309" s="89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230" t="s">
        <v>189</v>
      </c>
      <c r="AT309" s="230" t="s">
        <v>185</v>
      </c>
      <c r="AU309" s="230" t="s">
        <v>193</v>
      </c>
      <c r="AY309" s="15" t="s">
        <v>184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5" t="s">
        <v>81</v>
      </c>
      <c r="BK309" s="231">
        <f>ROUND(I309*H309,2)</f>
        <v>0</v>
      </c>
      <c r="BL309" s="15" t="s">
        <v>190</v>
      </c>
      <c r="BM309" s="230" t="s">
        <v>703</v>
      </c>
    </row>
    <row r="310" s="2" customFormat="1" ht="16.5" customHeight="1">
      <c r="A310" s="36"/>
      <c r="B310" s="37"/>
      <c r="C310" s="217" t="s">
        <v>449</v>
      </c>
      <c r="D310" s="217" t="s">
        <v>185</v>
      </c>
      <c r="E310" s="218" t="s">
        <v>704</v>
      </c>
      <c r="F310" s="219" t="s">
        <v>705</v>
      </c>
      <c r="G310" s="220" t="s">
        <v>538</v>
      </c>
      <c r="H310" s="221">
        <v>20</v>
      </c>
      <c r="I310" s="222"/>
      <c r="J310" s="223">
        <f>ROUND(I310*H310,2)</f>
        <v>0</v>
      </c>
      <c r="K310" s="224"/>
      <c r="L310" s="225"/>
      <c r="M310" s="226" t="s">
        <v>1</v>
      </c>
      <c r="N310" s="227" t="s">
        <v>38</v>
      </c>
      <c r="O310" s="89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30" t="s">
        <v>189</v>
      </c>
      <c r="AT310" s="230" t="s">
        <v>185</v>
      </c>
      <c r="AU310" s="230" t="s">
        <v>193</v>
      </c>
      <c r="AY310" s="15" t="s">
        <v>184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5" t="s">
        <v>81</v>
      </c>
      <c r="BK310" s="231">
        <f>ROUND(I310*H310,2)</f>
        <v>0</v>
      </c>
      <c r="BL310" s="15" t="s">
        <v>190</v>
      </c>
      <c r="BM310" s="230" t="s">
        <v>706</v>
      </c>
    </row>
    <row r="311" s="2" customFormat="1" ht="16.5" customHeight="1">
      <c r="A311" s="36"/>
      <c r="B311" s="37"/>
      <c r="C311" s="217" t="s">
        <v>707</v>
      </c>
      <c r="D311" s="217" t="s">
        <v>185</v>
      </c>
      <c r="E311" s="218" t="s">
        <v>708</v>
      </c>
      <c r="F311" s="219" t="s">
        <v>709</v>
      </c>
      <c r="G311" s="220" t="s">
        <v>538</v>
      </c>
      <c r="H311" s="221">
        <v>100</v>
      </c>
      <c r="I311" s="222"/>
      <c r="J311" s="223">
        <f>ROUND(I311*H311,2)</f>
        <v>0</v>
      </c>
      <c r="K311" s="224"/>
      <c r="L311" s="225"/>
      <c r="M311" s="226" t="s">
        <v>1</v>
      </c>
      <c r="N311" s="227" t="s">
        <v>38</v>
      </c>
      <c r="O311" s="89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30" t="s">
        <v>189</v>
      </c>
      <c r="AT311" s="230" t="s">
        <v>185</v>
      </c>
      <c r="AU311" s="230" t="s">
        <v>193</v>
      </c>
      <c r="AY311" s="15" t="s">
        <v>184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5" t="s">
        <v>81</v>
      </c>
      <c r="BK311" s="231">
        <f>ROUND(I311*H311,2)</f>
        <v>0</v>
      </c>
      <c r="BL311" s="15" t="s">
        <v>190</v>
      </c>
      <c r="BM311" s="230" t="s">
        <v>710</v>
      </c>
    </row>
    <row r="312" s="2" customFormat="1" ht="16.5" customHeight="1">
      <c r="A312" s="36"/>
      <c r="B312" s="37"/>
      <c r="C312" s="217" t="s">
        <v>451</v>
      </c>
      <c r="D312" s="217" t="s">
        <v>185</v>
      </c>
      <c r="E312" s="218" t="s">
        <v>711</v>
      </c>
      <c r="F312" s="219" t="s">
        <v>712</v>
      </c>
      <c r="G312" s="220" t="s">
        <v>538</v>
      </c>
      <c r="H312" s="221">
        <v>50</v>
      </c>
      <c r="I312" s="222"/>
      <c r="J312" s="223">
        <f>ROUND(I312*H312,2)</f>
        <v>0</v>
      </c>
      <c r="K312" s="224"/>
      <c r="L312" s="225"/>
      <c r="M312" s="226" t="s">
        <v>1</v>
      </c>
      <c r="N312" s="227" t="s">
        <v>38</v>
      </c>
      <c r="O312" s="89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230" t="s">
        <v>189</v>
      </c>
      <c r="AT312" s="230" t="s">
        <v>185</v>
      </c>
      <c r="AU312" s="230" t="s">
        <v>193</v>
      </c>
      <c r="AY312" s="15" t="s">
        <v>184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5" t="s">
        <v>81</v>
      </c>
      <c r="BK312" s="231">
        <f>ROUND(I312*H312,2)</f>
        <v>0</v>
      </c>
      <c r="BL312" s="15" t="s">
        <v>190</v>
      </c>
      <c r="BM312" s="230" t="s">
        <v>713</v>
      </c>
    </row>
    <row r="313" s="2" customFormat="1" ht="16.5" customHeight="1">
      <c r="A313" s="36"/>
      <c r="B313" s="37"/>
      <c r="C313" s="217" t="s">
        <v>714</v>
      </c>
      <c r="D313" s="217" t="s">
        <v>185</v>
      </c>
      <c r="E313" s="218" t="s">
        <v>715</v>
      </c>
      <c r="F313" s="219" t="s">
        <v>716</v>
      </c>
      <c r="G313" s="220" t="s">
        <v>538</v>
      </c>
      <c r="H313" s="221">
        <v>50</v>
      </c>
      <c r="I313" s="222"/>
      <c r="J313" s="223">
        <f>ROUND(I313*H313,2)</f>
        <v>0</v>
      </c>
      <c r="K313" s="224"/>
      <c r="L313" s="225"/>
      <c r="M313" s="226" t="s">
        <v>1</v>
      </c>
      <c r="N313" s="227" t="s">
        <v>38</v>
      </c>
      <c r="O313" s="89"/>
      <c r="P313" s="228">
        <f>O313*H313</f>
        <v>0</v>
      </c>
      <c r="Q313" s="228">
        <v>0</v>
      </c>
      <c r="R313" s="228">
        <f>Q313*H313</f>
        <v>0</v>
      </c>
      <c r="S313" s="228">
        <v>0</v>
      </c>
      <c r="T313" s="229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30" t="s">
        <v>189</v>
      </c>
      <c r="AT313" s="230" t="s">
        <v>185</v>
      </c>
      <c r="AU313" s="230" t="s">
        <v>193</v>
      </c>
      <c r="AY313" s="15" t="s">
        <v>184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5" t="s">
        <v>81</v>
      </c>
      <c r="BK313" s="231">
        <f>ROUND(I313*H313,2)</f>
        <v>0</v>
      </c>
      <c r="BL313" s="15" t="s">
        <v>190</v>
      </c>
      <c r="BM313" s="230" t="s">
        <v>717</v>
      </c>
    </row>
    <row r="314" s="2" customFormat="1" ht="16.5" customHeight="1">
      <c r="A314" s="36"/>
      <c r="B314" s="37"/>
      <c r="C314" s="217" t="s">
        <v>454</v>
      </c>
      <c r="D314" s="217" t="s">
        <v>185</v>
      </c>
      <c r="E314" s="218" t="s">
        <v>718</v>
      </c>
      <c r="F314" s="219" t="s">
        <v>719</v>
      </c>
      <c r="G314" s="220" t="s">
        <v>538</v>
      </c>
      <c r="H314" s="221">
        <v>10</v>
      </c>
      <c r="I314" s="222"/>
      <c r="J314" s="223">
        <f>ROUND(I314*H314,2)</f>
        <v>0</v>
      </c>
      <c r="K314" s="224"/>
      <c r="L314" s="225"/>
      <c r="M314" s="226" t="s">
        <v>1</v>
      </c>
      <c r="N314" s="227" t="s">
        <v>38</v>
      </c>
      <c r="O314" s="89"/>
      <c r="P314" s="228">
        <f>O314*H314</f>
        <v>0</v>
      </c>
      <c r="Q314" s="228">
        <v>0</v>
      </c>
      <c r="R314" s="228">
        <f>Q314*H314</f>
        <v>0</v>
      </c>
      <c r="S314" s="228">
        <v>0</v>
      </c>
      <c r="T314" s="229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30" t="s">
        <v>189</v>
      </c>
      <c r="AT314" s="230" t="s">
        <v>185</v>
      </c>
      <c r="AU314" s="230" t="s">
        <v>193</v>
      </c>
      <c r="AY314" s="15" t="s">
        <v>184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5" t="s">
        <v>81</v>
      </c>
      <c r="BK314" s="231">
        <f>ROUND(I314*H314,2)</f>
        <v>0</v>
      </c>
      <c r="BL314" s="15" t="s">
        <v>190</v>
      </c>
      <c r="BM314" s="230" t="s">
        <v>720</v>
      </c>
    </row>
    <row r="315" s="2" customFormat="1" ht="16.5" customHeight="1">
      <c r="A315" s="36"/>
      <c r="B315" s="37"/>
      <c r="C315" s="217" t="s">
        <v>721</v>
      </c>
      <c r="D315" s="217" t="s">
        <v>185</v>
      </c>
      <c r="E315" s="218" t="s">
        <v>722</v>
      </c>
      <c r="F315" s="219" t="s">
        <v>723</v>
      </c>
      <c r="G315" s="220" t="s">
        <v>538</v>
      </c>
      <c r="H315" s="221">
        <v>200</v>
      </c>
      <c r="I315" s="222"/>
      <c r="J315" s="223">
        <f>ROUND(I315*H315,2)</f>
        <v>0</v>
      </c>
      <c r="K315" s="224"/>
      <c r="L315" s="225"/>
      <c r="M315" s="226" t="s">
        <v>1</v>
      </c>
      <c r="N315" s="227" t="s">
        <v>38</v>
      </c>
      <c r="O315" s="89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30" t="s">
        <v>189</v>
      </c>
      <c r="AT315" s="230" t="s">
        <v>185</v>
      </c>
      <c r="AU315" s="230" t="s">
        <v>193</v>
      </c>
      <c r="AY315" s="15" t="s">
        <v>184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5" t="s">
        <v>81</v>
      </c>
      <c r="BK315" s="231">
        <f>ROUND(I315*H315,2)</f>
        <v>0</v>
      </c>
      <c r="BL315" s="15" t="s">
        <v>190</v>
      </c>
      <c r="BM315" s="230" t="s">
        <v>724</v>
      </c>
    </row>
    <row r="316" s="2" customFormat="1" ht="16.5" customHeight="1">
      <c r="A316" s="36"/>
      <c r="B316" s="37"/>
      <c r="C316" s="217" t="s">
        <v>725</v>
      </c>
      <c r="D316" s="217" t="s">
        <v>185</v>
      </c>
      <c r="E316" s="218" t="s">
        <v>726</v>
      </c>
      <c r="F316" s="219" t="s">
        <v>727</v>
      </c>
      <c r="G316" s="220" t="s">
        <v>538</v>
      </c>
      <c r="H316" s="221">
        <v>200</v>
      </c>
      <c r="I316" s="222"/>
      <c r="J316" s="223">
        <f>ROUND(I316*H316,2)</f>
        <v>0</v>
      </c>
      <c r="K316" s="224"/>
      <c r="L316" s="225"/>
      <c r="M316" s="226" t="s">
        <v>1</v>
      </c>
      <c r="N316" s="227" t="s">
        <v>38</v>
      </c>
      <c r="O316" s="89"/>
      <c r="P316" s="228">
        <f>O316*H316</f>
        <v>0</v>
      </c>
      <c r="Q316" s="228">
        <v>0</v>
      </c>
      <c r="R316" s="228">
        <f>Q316*H316</f>
        <v>0</v>
      </c>
      <c r="S316" s="228">
        <v>0</v>
      </c>
      <c r="T316" s="229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30" t="s">
        <v>189</v>
      </c>
      <c r="AT316" s="230" t="s">
        <v>185</v>
      </c>
      <c r="AU316" s="230" t="s">
        <v>193</v>
      </c>
      <c r="AY316" s="15" t="s">
        <v>184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5" t="s">
        <v>81</v>
      </c>
      <c r="BK316" s="231">
        <f>ROUND(I316*H316,2)</f>
        <v>0</v>
      </c>
      <c r="BL316" s="15" t="s">
        <v>190</v>
      </c>
      <c r="BM316" s="230" t="s">
        <v>728</v>
      </c>
    </row>
    <row r="317" s="2" customFormat="1" ht="16.5" customHeight="1">
      <c r="A317" s="36"/>
      <c r="B317" s="37"/>
      <c r="C317" s="217" t="s">
        <v>725</v>
      </c>
      <c r="D317" s="217" t="s">
        <v>185</v>
      </c>
      <c r="E317" s="218" t="s">
        <v>729</v>
      </c>
      <c r="F317" s="219" t="s">
        <v>730</v>
      </c>
      <c r="G317" s="220" t="s">
        <v>538</v>
      </c>
      <c r="H317" s="221">
        <v>200</v>
      </c>
      <c r="I317" s="222"/>
      <c r="J317" s="223">
        <f>ROUND(I317*H317,2)</f>
        <v>0</v>
      </c>
      <c r="K317" s="224"/>
      <c r="L317" s="225"/>
      <c r="M317" s="226" t="s">
        <v>1</v>
      </c>
      <c r="N317" s="227" t="s">
        <v>38</v>
      </c>
      <c r="O317" s="89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30" t="s">
        <v>189</v>
      </c>
      <c r="AT317" s="230" t="s">
        <v>185</v>
      </c>
      <c r="AU317" s="230" t="s">
        <v>193</v>
      </c>
      <c r="AY317" s="15" t="s">
        <v>184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5" t="s">
        <v>81</v>
      </c>
      <c r="BK317" s="231">
        <f>ROUND(I317*H317,2)</f>
        <v>0</v>
      </c>
      <c r="BL317" s="15" t="s">
        <v>190</v>
      </c>
      <c r="BM317" s="230" t="s">
        <v>731</v>
      </c>
    </row>
    <row r="318" s="2" customFormat="1" ht="16.5" customHeight="1">
      <c r="A318" s="36"/>
      <c r="B318" s="37"/>
      <c r="C318" s="217" t="s">
        <v>460</v>
      </c>
      <c r="D318" s="217" t="s">
        <v>185</v>
      </c>
      <c r="E318" s="218" t="s">
        <v>732</v>
      </c>
      <c r="F318" s="219" t="s">
        <v>733</v>
      </c>
      <c r="G318" s="220" t="s">
        <v>538</v>
      </c>
      <c r="H318" s="221">
        <v>200</v>
      </c>
      <c r="I318" s="222"/>
      <c r="J318" s="223">
        <f>ROUND(I318*H318,2)</f>
        <v>0</v>
      </c>
      <c r="K318" s="224"/>
      <c r="L318" s="225"/>
      <c r="M318" s="226" t="s">
        <v>1</v>
      </c>
      <c r="N318" s="227" t="s">
        <v>38</v>
      </c>
      <c r="O318" s="89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230" t="s">
        <v>189</v>
      </c>
      <c r="AT318" s="230" t="s">
        <v>185</v>
      </c>
      <c r="AU318" s="230" t="s">
        <v>193</v>
      </c>
      <c r="AY318" s="15" t="s">
        <v>184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5" t="s">
        <v>81</v>
      </c>
      <c r="BK318" s="231">
        <f>ROUND(I318*H318,2)</f>
        <v>0</v>
      </c>
      <c r="BL318" s="15" t="s">
        <v>190</v>
      </c>
      <c r="BM318" s="230" t="s">
        <v>734</v>
      </c>
    </row>
    <row r="319" s="2" customFormat="1" ht="16.5" customHeight="1">
      <c r="A319" s="36"/>
      <c r="B319" s="37"/>
      <c r="C319" s="217" t="s">
        <v>735</v>
      </c>
      <c r="D319" s="217" t="s">
        <v>185</v>
      </c>
      <c r="E319" s="218" t="s">
        <v>736</v>
      </c>
      <c r="F319" s="219" t="s">
        <v>737</v>
      </c>
      <c r="G319" s="220" t="s">
        <v>538</v>
      </c>
      <c r="H319" s="221">
        <v>200</v>
      </c>
      <c r="I319" s="222"/>
      <c r="J319" s="223">
        <f>ROUND(I319*H319,2)</f>
        <v>0</v>
      </c>
      <c r="K319" s="224"/>
      <c r="L319" s="225"/>
      <c r="M319" s="226" t="s">
        <v>1</v>
      </c>
      <c r="N319" s="227" t="s">
        <v>38</v>
      </c>
      <c r="O319" s="89"/>
      <c r="P319" s="228">
        <f>O319*H319</f>
        <v>0</v>
      </c>
      <c r="Q319" s="228">
        <v>0</v>
      </c>
      <c r="R319" s="228">
        <f>Q319*H319</f>
        <v>0</v>
      </c>
      <c r="S319" s="228">
        <v>0</v>
      </c>
      <c r="T319" s="229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30" t="s">
        <v>189</v>
      </c>
      <c r="AT319" s="230" t="s">
        <v>185</v>
      </c>
      <c r="AU319" s="230" t="s">
        <v>193</v>
      </c>
      <c r="AY319" s="15" t="s">
        <v>184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5" t="s">
        <v>81</v>
      </c>
      <c r="BK319" s="231">
        <f>ROUND(I319*H319,2)</f>
        <v>0</v>
      </c>
      <c r="BL319" s="15" t="s">
        <v>190</v>
      </c>
      <c r="BM319" s="230" t="s">
        <v>738</v>
      </c>
    </row>
    <row r="320" s="2" customFormat="1" ht="16.5" customHeight="1">
      <c r="A320" s="36"/>
      <c r="B320" s="37"/>
      <c r="C320" s="217" t="s">
        <v>462</v>
      </c>
      <c r="D320" s="217" t="s">
        <v>185</v>
      </c>
      <c r="E320" s="218" t="s">
        <v>739</v>
      </c>
      <c r="F320" s="219" t="s">
        <v>740</v>
      </c>
      <c r="G320" s="220" t="s">
        <v>538</v>
      </c>
      <c r="H320" s="221">
        <v>200</v>
      </c>
      <c r="I320" s="222"/>
      <c r="J320" s="223">
        <f>ROUND(I320*H320,2)</f>
        <v>0</v>
      </c>
      <c r="K320" s="224"/>
      <c r="L320" s="225"/>
      <c r="M320" s="226" t="s">
        <v>1</v>
      </c>
      <c r="N320" s="227" t="s">
        <v>38</v>
      </c>
      <c r="O320" s="89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230" t="s">
        <v>189</v>
      </c>
      <c r="AT320" s="230" t="s">
        <v>185</v>
      </c>
      <c r="AU320" s="230" t="s">
        <v>193</v>
      </c>
      <c r="AY320" s="15" t="s">
        <v>184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5" t="s">
        <v>81</v>
      </c>
      <c r="BK320" s="231">
        <f>ROUND(I320*H320,2)</f>
        <v>0</v>
      </c>
      <c r="BL320" s="15" t="s">
        <v>190</v>
      </c>
      <c r="BM320" s="230" t="s">
        <v>741</v>
      </c>
    </row>
    <row r="321" s="2" customFormat="1" ht="16.5" customHeight="1">
      <c r="A321" s="36"/>
      <c r="B321" s="37"/>
      <c r="C321" s="217" t="s">
        <v>742</v>
      </c>
      <c r="D321" s="217" t="s">
        <v>185</v>
      </c>
      <c r="E321" s="218" t="s">
        <v>743</v>
      </c>
      <c r="F321" s="219" t="s">
        <v>744</v>
      </c>
      <c r="G321" s="220" t="s">
        <v>538</v>
      </c>
      <c r="H321" s="221">
        <v>200</v>
      </c>
      <c r="I321" s="222"/>
      <c r="J321" s="223">
        <f>ROUND(I321*H321,2)</f>
        <v>0</v>
      </c>
      <c r="K321" s="224"/>
      <c r="L321" s="225"/>
      <c r="M321" s="226" t="s">
        <v>1</v>
      </c>
      <c r="N321" s="227" t="s">
        <v>38</v>
      </c>
      <c r="O321" s="89"/>
      <c r="P321" s="228">
        <f>O321*H321</f>
        <v>0</v>
      </c>
      <c r="Q321" s="228">
        <v>0</v>
      </c>
      <c r="R321" s="228">
        <f>Q321*H321</f>
        <v>0</v>
      </c>
      <c r="S321" s="228">
        <v>0</v>
      </c>
      <c r="T321" s="229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30" t="s">
        <v>189</v>
      </c>
      <c r="AT321" s="230" t="s">
        <v>185</v>
      </c>
      <c r="AU321" s="230" t="s">
        <v>193</v>
      </c>
      <c r="AY321" s="15" t="s">
        <v>184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5" t="s">
        <v>81</v>
      </c>
      <c r="BK321" s="231">
        <f>ROUND(I321*H321,2)</f>
        <v>0</v>
      </c>
      <c r="BL321" s="15" t="s">
        <v>190</v>
      </c>
      <c r="BM321" s="230" t="s">
        <v>745</v>
      </c>
    </row>
    <row r="322" s="2" customFormat="1" ht="16.5" customHeight="1">
      <c r="A322" s="36"/>
      <c r="B322" s="37"/>
      <c r="C322" s="217" t="s">
        <v>465</v>
      </c>
      <c r="D322" s="217" t="s">
        <v>185</v>
      </c>
      <c r="E322" s="218" t="s">
        <v>746</v>
      </c>
      <c r="F322" s="219" t="s">
        <v>747</v>
      </c>
      <c r="G322" s="220" t="s">
        <v>538</v>
      </c>
      <c r="H322" s="221">
        <v>20</v>
      </c>
      <c r="I322" s="222"/>
      <c r="J322" s="223">
        <f>ROUND(I322*H322,2)</f>
        <v>0</v>
      </c>
      <c r="K322" s="224"/>
      <c r="L322" s="225"/>
      <c r="M322" s="226" t="s">
        <v>1</v>
      </c>
      <c r="N322" s="227" t="s">
        <v>38</v>
      </c>
      <c r="O322" s="89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230" t="s">
        <v>189</v>
      </c>
      <c r="AT322" s="230" t="s">
        <v>185</v>
      </c>
      <c r="AU322" s="230" t="s">
        <v>193</v>
      </c>
      <c r="AY322" s="15" t="s">
        <v>184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5" t="s">
        <v>81</v>
      </c>
      <c r="BK322" s="231">
        <f>ROUND(I322*H322,2)</f>
        <v>0</v>
      </c>
      <c r="BL322" s="15" t="s">
        <v>190</v>
      </c>
      <c r="BM322" s="230" t="s">
        <v>748</v>
      </c>
    </row>
    <row r="323" s="2" customFormat="1" ht="16.5" customHeight="1">
      <c r="A323" s="36"/>
      <c r="B323" s="37"/>
      <c r="C323" s="217" t="s">
        <v>749</v>
      </c>
      <c r="D323" s="217" t="s">
        <v>185</v>
      </c>
      <c r="E323" s="218" t="s">
        <v>750</v>
      </c>
      <c r="F323" s="219" t="s">
        <v>751</v>
      </c>
      <c r="G323" s="220" t="s">
        <v>538</v>
      </c>
      <c r="H323" s="221">
        <v>10</v>
      </c>
      <c r="I323" s="222"/>
      <c r="J323" s="223">
        <f>ROUND(I323*H323,2)</f>
        <v>0</v>
      </c>
      <c r="K323" s="224"/>
      <c r="L323" s="225"/>
      <c r="M323" s="226" t="s">
        <v>1</v>
      </c>
      <c r="N323" s="227" t="s">
        <v>38</v>
      </c>
      <c r="O323" s="89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230" t="s">
        <v>189</v>
      </c>
      <c r="AT323" s="230" t="s">
        <v>185</v>
      </c>
      <c r="AU323" s="230" t="s">
        <v>193</v>
      </c>
      <c r="AY323" s="15" t="s">
        <v>184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5" t="s">
        <v>81</v>
      </c>
      <c r="BK323" s="231">
        <f>ROUND(I323*H323,2)</f>
        <v>0</v>
      </c>
      <c r="BL323" s="15" t="s">
        <v>190</v>
      </c>
      <c r="BM323" s="230" t="s">
        <v>752</v>
      </c>
    </row>
    <row r="324" s="2" customFormat="1" ht="16.5" customHeight="1">
      <c r="A324" s="36"/>
      <c r="B324" s="37"/>
      <c r="C324" s="217" t="s">
        <v>467</v>
      </c>
      <c r="D324" s="217" t="s">
        <v>185</v>
      </c>
      <c r="E324" s="218" t="s">
        <v>753</v>
      </c>
      <c r="F324" s="219" t="s">
        <v>754</v>
      </c>
      <c r="G324" s="220" t="s">
        <v>538</v>
      </c>
      <c r="H324" s="221">
        <v>10</v>
      </c>
      <c r="I324" s="222"/>
      <c r="J324" s="223">
        <f>ROUND(I324*H324,2)</f>
        <v>0</v>
      </c>
      <c r="K324" s="224"/>
      <c r="L324" s="225"/>
      <c r="M324" s="226" t="s">
        <v>1</v>
      </c>
      <c r="N324" s="227" t="s">
        <v>38</v>
      </c>
      <c r="O324" s="89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30" t="s">
        <v>189</v>
      </c>
      <c r="AT324" s="230" t="s">
        <v>185</v>
      </c>
      <c r="AU324" s="230" t="s">
        <v>193</v>
      </c>
      <c r="AY324" s="15" t="s">
        <v>184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5" t="s">
        <v>81</v>
      </c>
      <c r="BK324" s="231">
        <f>ROUND(I324*H324,2)</f>
        <v>0</v>
      </c>
      <c r="BL324" s="15" t="s">
        <v>190</v>
      </c>
      <c r="BM324" s="230" t="s">
        <v>755</v>
      </c>
    </row>
    <row r="325" s="2" customFormat="1" ht="16.5" customHeight="1">
      <c r="A325" s="36"/>
      <c r="B325" s="37"/>
      <c r="C325" s="217" t="s">
        <v>756</v>
      </c>
      <c r="D325" s="217" t="s">
        <v>185</v>
      </c>
      <c r="E325" s="218" t="s">
        <v>757</v>
      </c>
      <c r="F325" s="219" t="s">
        <v>758</v>
      </c>
      <c r="G325" s="220" t="s">
        <v>538</v>
      </c>
      <c r="H325" s="221">
        <v>50</v>
      </c>
      <c r="I325" s="222"/>
      <c r="J325" s="223">
        <f>ROUND(I325*H325,2)</f>
        <v>0</v>
      </c>
      <c r="K325" s="224"/>
      <c r="L325" s="225"/>
      <c r="M325" s="226" t="s">
        <v>1</v>
      </c>
      <c r="N325" s="227" t="s">
        <v>38</v>
      </c>
      <c r="O325" s="89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230" t="s">
        <v>189</v>
      </c>
      <c r="AT325" s="230" t="s">
        <v>185</v>
      </c>
      <c r="AU325" s="230" t="s">
        <v>193</v>
      </c>
      <c r="AY325" s="15" t="s">
        <v>184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5" t="s">
        <v>81</v>
      </c>
      <c r="BK325" s="231">
        <f>ROUND(I325*H325,2)</f>
        <v>0</v>
      </c>
      <c r="BL325" s="15" t="s">
        <v>190</v>
      </c>
      <c r="BM325" s="230" t="s">
        <v>759</v>
      </c>
    </row>
    <row r="326" s="2" customFormat="1" ht="16.5" customHeight="1">
      <c r="A326" s="36"/>
      <c r="B326" s="37"/>
      <c r="C326" s="217" t="s">
        <v>471</v>
      </c>
      <c r="D326" s="217" t="s">
        <v>185</v>
      </c>
      <c r="E326" s="218" t="s">
        <v>760</v>
      </c>
      <c r="F326" s="219" t="s">
        <v>761</v>
      </c>
      <c r="G326" s="220" t="s">
        <v>538</v>
      </c>
      <c r="H326" s="221">
        <v>10</v>
      </c>
      <c r="I326" s="222"/>
      <c r="J326" s="223">
        <f>ROUND(I326*H326,2)</f>
        <v>0</v>
      </c>
      <c r="K326" s="224"/>
      <c r="L326" s="225"/>
      <c r="M326" s="226" t="s">
        <v>1</v>
      </c>
      <c r="N326" s="227" t="s">
        <v>38</v>
      </c>
      <c r="O326" s="89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230" t="s">
        <v>189</v>
      </c>
      <c r="AT326" s="230" t="s">
        <v>185</v>
      </c>
      <c r="AU326" s="230" t="s">
        <v>193</v>
      </c>
      <c r="AY326" s="15" t="s">
        <v>184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5" t="s">
        <v>81</v>
      </c>
      <c r="BK326" s="231">
        <f>ROUND(I326*H326,2)</f>
        <v>0</v>
      </c>
      <c r="BL326" s="15" t="s">
        <v>190</v>
      </c>
      <c r="BM326" s="230" t="s">
        <v>762</v>
      </c>
    </row>
    <row r="327" s="2" customFormat="1" ht="24.15" customHeight="1">
      <c r="A327" s="36"/>
      <c r="B327" s="37"/>
      <c r="C327" s="217" t="s">
        <v>763</v>
      </c>
      <c r="D327" s="217" t="s">
        <v>185</v>
      </c>
      <c r="E327" s="218" t="s">
        <v>764</v>
      </c>
      <c r="F327" s="219" t="s">
        <v>765</v>
      </c>
      <c r="G327" s="220" t="s">
        <v>538</v>
      </c>
      <c r="H327" s="221">
        <v>10</v>
      </c>
      <c r="I327" s="222"/>
      <c r="J327" s="223">
        <f>ROUND(I327*H327,2)</f>
        <v>0</v>
      </c>
      <c r="K327" s="224"/>
      <c r="L327" s="225"/>
      <c r="M327" s="226" t="s">
        <v>1</v>
      </c>
      <c r="N327" s="227" t="s">
        <v>38</v>
      </c>
      <c r="O327" s="89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30" t="s">
        <v>189</v>
      </c>
      <c r="AT327" s="230" t="s">
        <v>185</v>
      </c>
      <c r="AU327" s="230" t="s">
        <v>193</v>
      </c>
      <c r="AY327" s="15" t="s">
        <v>184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5" t="s">
        <v>81</v>
      </c>
      <c r="BK327" s="231">
        <f>ROUND(I327*H327,2)</f>
        <v>0</v>
      </c>
      <c r="BL327" s="15" t="s">
        <v>190</v>
      </c>
      <c r="BM327" s="230" t="s">
        <v>766</v>
      </c>
    </row>
    <row r="328" s="2" customFormat="1" ht="16.5" customHeight="1">
      <c r="A328" s="36"/>
      <c r="B328" s="37"/>
      <c r="C328" s="217" t="s">
        <v>473</v>
      </c>
      <c r="D328" s="217" t="s">
        <v>185</v>
      </c>
      <c r="E328" s="218" t="s">
        <v>767</v>
      </c>
      <c r="F328" s="219" t="s">
        <v>768</v>
      </c>
      <c r="G328" s="220" t="s">
        <v>538</v>
      </c>
      <c r="H328" s="221">
        <v>200</v>
      </c>
      <c r="I328" s="222"/>
      <c r="J328" s="223">
        <f>ROUND(I328*H328,2)</f>
        <v>0</v>
      </c>
      <c r="K328" s="224"/>
      <c r="L328" s="225"/>
      <c r="M328" s="226" t="s">
        <v>1</v>
      </c>
      <c r="N328" s="227" t="s">
        <v>38</v>
      </c>
      <c r="O328" s="89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230" t="s">
        <v>189</v>
      </c>
      <c r="AT328" s="230" t="s">
        <v>185</v>
      </c>
      <c r="AU328" s="230" t="s">
        <v>193</v>
      </c>
      <c r="AY328" s="15" t="s">
        <v>184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5" t="s">
        <v>81</v>
      </c>
      <c r="BK328" s="231">
        <f>ROUND(I328*H328,2)</f>
        <v>0</v>
      </c>
      <c r="BL328" s="15" t="s">
        <v>190</v>
      </c>
      <c r="BM328" s="230" t="s">
        <v>769</v>
      </c>
    </row>
    <row r="329" s="2" customFormat="1" ht="16.5" customHeight="1">
      <c r="A329" s="36"/>
      <c r="B329" s="37"/>
      <c r="C329" s="217" t="s">
        <v>770</v>
      </c>
      <c r="D329" s="217" t="s">
        <v>185</v>
      </c>
      <c r="E329" s="218" t="s">
        <v>771</v>
      </c>
      <c r="F329" s="219" t="s">
        <v>772</v>
      </c>
      <c r="G329" s="220" t="s">
        <v>538</v>
      </c>
      <c r="H329" s="221">
        <v>200</v>
      </c>
      <c r="I329" s="222"/>
      <c r="J329" s="223">
        <f>ROUND(I329*H329,2)</f>
        <v>0</v>
      </c>
      <c r="K329" s="224"/>
      <c r="L329" s="225"/>
      <c r="M329" s="226" t="s">
        <v>1</v>
      </c>
      <c r="N329" s="227" t="s">
        <v>38</v>
      </c>
      <c r="O329" s="89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30" t="s">
        <v>189</v>
      </c>
      <c r="AT329" s="230" t="s">
        <v>185</v>
      </c>
      <c r="AU329" s="230" t="s">
        <v>193</v>
      </c>
      <c r="AY329" s="15" t="s">
        <v>184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5" t="s">
        <v>81</v>
      </c>
      <c r="BK329" s="231">
        <f>ROUND(I329*H329,2)</f>
        <v>0</v>
      </c>
      <c r="BL329" s="15" t="s">
        <v>190</v>
      </c>
      <c r="BM329" s="230" t="s">
        <v>773</v>
      </c>
    </row>
    <row r="330" s="12" customFormat="1" ht="20.88" customHeight="1">
      <c r="A330" s="12"/>
      <c r="B330" s="201"/>
      <c r="C330" s="202"/>
      <c r="D330" s="203" t="s">
        <v>72</v>
      </c>
      <c r="E330" s="215" t="s">
        <v>119</v>
      </c>
      <c r="F330" s="215" t="s">
        <v>774</v>
      </c>
      <c r="G330" s="202"/>
      <c r="H330" s="202"/>
      <c r="I330" s="205"/>
      <c r="J330" s="216">
        <f>BK330</f>
        <v>0</v>
      </c>
      <c r="K330" s="202"/>
      <c r="L330" s="207"/>
      <c r="M330" s="208"/>
      <c r="N330" s="209"/>
      <c r="O330" s="209"/>
      <c r="P330" s="210">
        <f>SUM(P331:P345)</f>
        <v>0</v>
      </c>
      <c r="Q330" s="209"/>
      <c r="R330" s="210">
        <f>SUM(R331:R345)</f>
        <v>0</v>
      </c>
      <c r="S330" s="209"/>
      <c r="T330" s="211">
        <f>SUM(T331:T345)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2" t="s">
        <v>81</v>
      </c>
      <c r="AT330" s="213" t="s">
        <v>72</v>
      </c>
      <c r="AU330" s="213" t="s">
        <v>83</v>
      </c>
      <c r="AY330" s="212" t="s">
        <v>184</v>
      </c>
      <c r="BK330" s="214">
        <f>SUM(BK331:BK345)</f>
        <v>0</v>
      </c>
    </row>
    <row r="331" s="2" customFormat="1" ht="16.5" customHeight="1">
      <c r="A331" s="36"/>
      <c r="B331" s="37"/>
      <c r="C331" s="217" t="s">
        <v>476</v>
      </c>
      <c r="D331" s="217" t="s">
        <v>185</v>
      </c>
      <c r="E331" s="218" t="s">
        <v>775</v>
      </c>
      <c r="F331" s="219" t="s">
        <v>776</v>
      </c>
      <c r="G331" s="220" t="s">
        <v>538</v>
      </c>
      <c r="H331" s="221">
        <v>70</v>
      </c>
      <c r="I331" s="222"/>
      <c r="J331" s="223">
        <f>ROUND(I331*H331,2)</f>
        <v>0</v>
      </c>
      <c r="K331" s="224"/>
      <c r="L331" s="225"/>
      <c r="M331" s="226" t="s">
        <v>1</v>
      </c>
      <c r="N331" s="227" t="s">
        <v>38</v>
      </c>
      <c r="O331" s="89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230" t="s">
        <v>189</v>
      </c>
      <c r="AT331" s="230" t="s">
        <v>185</v>
      </c>
      <c r="AU331" s="230" t="s">
        <v>193</v>
      </c>
      <c r="AY331" s="15" t="s">
        <v>184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5" t="s">
        <v>81</v>
      </c>
      <c r="BK331" s="231">
        <f>ROUND(I331*H331,2)</f>
        <v>0</v>
      </c>
      <c r="BL331" s="15" t="s">
        <v>190</v>
      </c>
      <c r="BM331" s="230" t="s">
        <v>777</v>
      </c>
    </row>
    <row r="332" s="2" customFormat="1" ht="16.5" customHeight="1">
      <c r="A332" s="36"/>
      <c r="B332" s="37"/>
      <c r="C332" s="217" t="s">
        <v>778</v>
      </c>
      <c r="D332" s="217" t="s">
        <v>185</v>
      </c>
      <c r="E332" s="218" t="s">
        <v>779</v>
      </c>
      <c r="F332" s="219" t="s">
        <v>780</v>
      </c>
      <c r="G332" s="220" t="s">
        <v>538</v>
      </c>
      <c r="H332" s="221">
        <v>70</v>
      </c>
      <c r="I332" s="222"/>
      <c r="J332" s="223">
        <f>ROUND(I332*H332,2)</f>
        <v>0</v>
      </c>
      <c r="K332" s="224"/>
      <c r="L332" s="225"/>
      <c r="M332" s="226" t="s">
        <v>1</v>
      </c>
      <c r="N332" s="227" t="s">
        <v>38</v>
      </c>
      <c r="O332" s="89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230" t="s">
        <v>189</v>
      </c>
      <c r="AT332" s="230" t="s">
        <v>185</v>
      </c>
      <c r="AU332" s="230" t="s">
        <v>193</v>
      </c>
      <c r="AY332" s="15" t="s">
        <v>184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5" t="s">
        <v>81</v>
      </c>
      <c r="BK332" s="231">
        <f>ROUND(I332*H332,2)</f>
        <v>0</v>
      </c>
      <c r="BL332" s="15" t="s">
        <v>190</v>
      </c>
      <c r="BM332" s="230" t="s">
        <v>781</v>
      </c>
    </row>
    <row r="333" s="2" customFormat="1" ht="16.5" customHeight="1">
      <c r="A333" s="36"/>
      <c r="B333" s="37"/>
      <c r="C333" s="217" t="s">
        <v>478</v>
      </c>
      <c r="D333" s="217" t="s">
        <v>185</v>
      </c>
      <c r="E333" s="218" t="s">
        <v>782</v>
      </c>
      <c r="F333" s="219" t="s">
        <v>783</v>
      </c>
      <c r="G333" s="220" t="s">
        <v>538</v>
      </c>
      <c r="H333" s="221">
        <v>60</v>
      </c>
      <c r="I333" s="222"/>
      <c r="J333" s="223">
        <f>ROUND(I333*H333,2)</f>
        <v>0</v>
      </c>
      <c r="K333" s="224"/>
      <c r="L333" s="225"/>
      <c r="M333" s="226" t="s">
        <v>1</v>
      </c>
      <c r="N333" s="227" t="s">
        <v>38</v>
      </c>
      <c r="O333" s="89"/>
      <c r="P333" s="228">
        <f>O333*H333</f>
        <v>0</v>
      </c>
      <c r="Q333" s="228">
        <v>0</v>
      </c>
      <c r="R333" s="228">
        <f>Q333*H333</f>
        <v>0</v>
      </c>
      <c r="S333" s="228">
        <v>0</v>
      </c>
      <c r="T333" s="229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230" t="s">
        <v>189</v>
      </c>
      <c r="AT333" s="230" t="s">
        <v>185</v>
      </c>
      <c r="AU333" s="230" t="s">
        <v>193</v>
      </c>
      <c r="AY333" s="15" t="s">
        <v>184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5" t="s">
        <v>81</v>
      </c>
      <c r="BK333" s="231">
        <f>ROUND(I333*H333,2)</f>
        <v>0</v>
      </c>
      <c r="BL333" s="15" t="s">
        <v>190</v>
      </c>
      <c r="BM333" s="230" t="s">
        <v>784</v>
      </c>
    </row>
    <row r="334" s="2" customFormat="1" ht="16.5" customHeight="1">
      <c r="A334" s="36"/>
      <c r="B334" s="37"/>
      <c r="C334" s="217" t="s">
        <v>785</v>
      </c>
      <c r="D334" s="217" t="s">
        <v>185</v>
      </c>
      <c r="E334" s="218" t="s">
        <v>786</v>
      </c>
      <c r="F334" s="219" t="s">
        <v>787</v>
      </c>
      <c r="G334" s="220" t="s">
        <v>538</v>
      </c>
      <c r="H334" s="221">
        <v>55</v>
      </c>
      <c r="I334" s="222"/>
      <c r="J334" s="223">
        <f>ROUND(I334*H334,2)</f>
        <v>0</v>
      </c>
      <c r="K334" s="224"/>
      <c r="L334" s="225"/>
      <c r="M334" s="226" t="s">
        <v>1</v>
      </c>
      <c r="N334" s="227" t="s">
        <v>38</v>
      </c>
      <c r="O334" s="89"/>
      <c r="P334" s="228">
        <f>O334*H334</f>
        <v>0</v>
      </c>
      <c r="Q334" s="228">
        <v>0</v>
      </c>
      <c r="R334" s="228">
        <f>Q334*H334</f>
        <v>0</v>
      </c>
      <c r="S334" s="228">
        <v>0</v>
      </c>
      <c r="T334" s="229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230" t="s">
        <v>189</v>
      </c>
      <c r="AT334" s="230" t="s">
        <v>185</v>
      </c>
      <c r="AU334" s="230" t="s">
        <v>193</v>
      </c>
      <c r="AY334" s="15" t="s">
        <v>184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5" t="s">
        <v>81</v>
      </c>
      <c r="BK334" s="231">
        <f>ROUND(I334*H334,2)</f>
        <v>0</v>
      </c>
      <c r="BL334" s="15" t="s">
        <v>190</v>
      </c>
      <c r="BM334" s="230" t="s">
        <v>788</v>
      </c>
    </row>
    <row r="335" s="2" customFormat="1" ht="16.5" customHeight="1">
      <c r="A335" s="36"/>
      <c r="B335" s="37"/>
      <c r="C335" s="217" t="s">
        <v>481</v>
      </c>
      <c r="D335" s="217" t="s">
        <v>185</v>
      </c>
      <c r="E335" s="218" t="s">
        <v>789</v>
      </c>
      <c r="F335" s="219" t="s">
        <v>790</v>
      </c>
      <c r="G335" s="220" t="s">
        <v>538</v>
      </c>
      <c r="H335" s="221">
        <v>60</v>
      </c>
      <c r="I335" s="222"/>
      <c r="J335" s="223">
        <f>ROUND(I335*H335,2)</f>
        <v>0</v>
      </c>
      <c r="K335" s="224"/>
      <c r="L335" s="225"/>
      <c r="M335" s="226" t="s">
        <v>1</v>
      </c>
      <c r="N335" s="227" t="s">
        <v>38</v>
      </c>
      <c r="O335" s="89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230" t="s">
        <v>189</v>
      </c>
      <c r="AT335" s="230" t="s">
        <v>185</v>
      </c>
      <c r="AU335" s="230" t="s">
        <v>193</v>
      </c>
      <c r="AY335" s="15" t="s">
        <v>184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5" t="s">
        <v>81</v>
      </c>
      <c r="BK335" s="231">
        <f>ROUND(I335*H335,2)</f>
        <v>0</v>
      </c>
      <c r="BL335" s="15" t="s">
        <v>190</v>
      </c>
      <c r="BM335" s="230" t="s">
        <v>791</v>
      </c>
    </row>
    <row r="336" s="2" customFormat="1" ht="16.5" customHeight="1">
      <c r="A336" s="36"/>
      <c r="B336" s="37"/>
      <c r="C336" s="217" t="s">
        <v>792</v>
      </c>
      <c r="D336" s="217" t="s">
        <v>185</v>
      </c>
      <c r="E336" s="218" t="s">
        <v>793</v>
      </c>
      <c r="F336" s="219" t="s">
        <v>794</v>
      </c>
      <c r="G336" s="220" t="s">
        <v>538</v>
      </c>
      <c r="H336" s="221">
        <v>40</v>
      </c>
      <c r="I336" s="222"/>
      <c r="J336" s="223">
        <f>ROUND(I336*H336,2)</f>
        <v>0</v>
      </c>
      <c r="K336" s="224"/>
      <c r="L336" s="225"/>
      <c r="M336" s="226" t="s">
        <v>1</v>
      </c>
      <c r="N336" s="227" t="s">
        <v>38</v>
      </c>
      <c r="O336" s="89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230" t="s">
        <v>189</v>
      </c>
      <c r="AT336" s="230" t="s">
        <v>185</v>
      </c>
      <c r="AU336" s="230" t="s">
        <v>193</v>
      </c>
      <c r="AY336" s="15" t="s">
        <v>184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5" t="s">
        <v>81</v>
      </c>
      <c r="BK336" s="231">
        <f>ROUND(I336*H336,2)</f>
        <v>0</v>
      </c>
      <c r="BL336" s="15" t="s">
        <v>190</v>
      </c>
      <c r="BM336" s="230" t="s">
        <v>795</v>
      </c>
    </row>
    <row r="337" s="2" customFormat="1" ht="16.5" customHeight="1">
      <c r="A337" s="36"/>
      <c r="B337" s="37"/>
      <c r="C337" s="217" t="s">
        <v>483</v>
      </c>
      <c r="D337" s="217" t="s">
        <v>185</v>
      </c>
      <c r="E337" s="218" t="s">
        <v>796</v>
      </c>
      <c r="F337" s="219" t="s">
        <v>797</v>
      </c>
      <c r="G337" s="220" t="s">
        <v>538</v>
      </c>
      <c r="H337" s="221">
        <v>55</v>
      </c>
      <c r="I337" s="222"/>
      <c r="J337" s="223">
        <f>ROUND(I337*H337,2)</f>
        <v>0</v>
      </c>
      <c r="K337" s="224"/>
      <c r="L337" s="225"/>
      <c r="M337" s="226" t="s">
        <v>1</v>
      </c>
      <c r="N337" s="227" t="s">
        <v>38</v>
      </c>
      <c r="O337" s="89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230" t="s">
        <v>189</v>
      </c>
      <c r="AT337" s="230" t="s">
        <v>185</v>
      </c>
      <c r="AU337" s="230" t="s">
        <v>193</v>
      </c>
      <c r="AY337" s="15" t="s">
        <v>184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5" t="s">
        <v>81</v>
      </c>
      <c r="BK337" s="231">
        <f>ROUND(I337*H337,2)</f>
        <v>0</v>
      </c>
      <c r="BL337" s="15" t="s">
        <v>190</v>
      </c>
      <c r="BM337" s="230" t="s">
        <v>798</v>
      </c>
    </row>
    <row r="338" s="2" customFormat="1" ht="16.5" customHeight="1">
      <c r="A338" s="36"/>
      <c r="B338" s="37"/>
      <c r="C338" s="217" t="s">
        <v>799</v>
      </c>
      <c r="D338" s="217" t="s">
        <v>185</v>
      </c>
      <c r="E338" s="218" t="s">
        <v>800</v>
      </c>
      <c r="F338" s="219" t="s">
        <v>801</v>
      </c>
      <c r="G338" s="220" t="s">
        <v>538</v>
      </c>
      <c r="H338" s="221">
        <v>50</v>
      </c>
      <c r="I338" s="222"/>
      <c r="J338" s="223">
        <f>ROUND(I338*H338,2)</f>
        <v>0</v>
      </c>
      <c r="K338" s="224"/>
      <c r="L338" s="225"/>
      <c r="M338" s="226" t="s">
        <v>1</v>
      </c>
      <c r="N338" s="227" t="s">
        <v>38</v>
      </c>
      <c r="O338" s="89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230" t="s">
        <v>189</v>
      </c>
      <c r="AT338" s="230" t="s">
        <v>185</v>
      </c>
      <c r="AU338" s="230" t="s">
        <v>193</v>
      </c>
      <c r="AY338" s="15" t="s">
        <v>184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5" t="s">
        <v>81</v>
      </c>
      <c r="BK338" s="231">
        <f>ROUND(I338*H338,2)</f>
        <v>0</v>
      </c>
      <c r="BL338" s="15" t="s">
        <v>190</v>
      </c>
      <c r="BM338" s="230" t="s">
        <v>802</v>
      </c>
    </row>
    <row r="339" s="2" customFormat="1" ht="16.5" customHeight="1">
      <c r="A339" s="36"/>
      <c r="B339" s="37"/>
      <c r="C339" s="217" t="s">
        <v>486</v>
      </c>
      <c r="D339" s="217" t="s">
        <v>185</v>
      </c>
      <c r="E339" s="218" t="s">
        <v>803</v>
      </c>
      <c r="F339" s="219" t="s">
        <v>804</v>
      </c>
      <c r="G339" s="220" t="s">
        <v>538</v>
      </c>
      <c r="H339" s="221">
        <v>40</v>
      </c>
      <c r="I339" s="222"/>
      <c r="J339" s="223">
        <f>ROUND(I339*H339,2)</f>
        <v>0</v>
      </c>
      <c r="K339" s="224"/>
      <c r="L339" s="225"/>
      <c r="M339" s="226" t="s">
        <v>1</v>
      </c>
      <c r="N339" s="227" t="s">
        <v>38</v>
      </c>
      <c r="O339" s="89"/>
      <c r="P339" s="228">
        <f>O339*H339</f>
        <v>0</v>
      </c>
      <c r="Q339" s="228">
        <v>0</v>
      </c>
      <c r="R339" s="228">
        <f>Q339*H339</f>
        <v>0</v>
      </c>
      <c r="S339" s="228">
        <v>0</v>
      </c>
      <c r="T339" s="229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230" t="s">
        <v>189</v>
      </c>
      <c r="AT339" s="230" t="s">
        <v>185</v>
      </c>
      <c r="AU339" s="230" t="s">
        <v>193</v>
      </c>
      <c r="AY339" s="15" t="s">
        <v>184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5" t="s">
        <v>81</v>
      </c>
      <c r="BK339" s="231">
        <f>ROUND(I339*H339,2)</f>
        <v>0</v>
      </c>
      <c r="BL339" s="15" t="s">
        <v>190</v>
      </c>
      <c r="BM339" s="230" t="s">
        <v>805</v>
      </c>
    </row>
    <row r="340" s="2" customFormat="1" ht="16.5" customHeight="1">
      <c r="A340" s="36"/>
      <c r="B340" s="37"/>
      <c r="C340" s="217" t="s">
        <v>806</v>
      </c>
      <c r="D340" s="217" t="s">
        <v>185</v>
      </c>
      <c r="E340" s="218" t="s">
        <v>807</v>
      </c>
      <c r="F340" s="219" t="s">
        <v>808</v>
      </c>
      <c r="G340" s="220" t="s">
        <v>538</v>
      </c>
      <c r="H340" s="221">
        <v>48</v>
      </c>
      <c r="I340" s="222"/>
      <c r="J340" s="223">
        <f>ROUND(I340*H340,2)</f>
        <v>0</v>
      </c>
      <c r="K340" s="224"/>
      <c r="L340" s="225"/>
      <c r="M340" s="226" t="s">
        <v>1</v>
      </c>
      <c r="N340" s="227" t="s">
        <v>38</v>
      </c>
      <c r="O340" s="89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230" t="s">
        <v>189</v>
      </c>
      <c r="AT340" s="230" t="s">
        <v>185</v>
      </c>
      <c r="AU340" s="230" t="s">
        <v>193</v>
      </c>
      <c r="AY340" s="15" t="s">
        <v>184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5" t="s">
        <v>81</v>
      </c>
      <c r="BK340" s="231">
        <f>ROUND(I340*H340,2)</f>
        <v>0</v>
      </c>
      <c r="BL340" s="15" t="s">
        <v>190</v>
      </c>
      <c r="BM340" s="230" t="s">
        <v>809</v>
      </c>
    </row>
    <row r="341" s="2" customFormat="1" ht="16.5" customHeight="1">
      <c r="A341" s="36"/>
      <c r="B341" s="37"/>
      <c r="C341" s="217" t="s">
        <v>489</v>
      </c>
      <c r="D341" s="217" t="s">
        <v>185</v>
      </c>
      <c r="E341" s="218" t="s">
        <v>810</v>
      </c>
      <c r="F341" s="219" t="s">
        <v>811</v>
      </c>
      <c r="G341" s="220" t="s">
        <v>538</v>
      </c>
      <c r="H341" s="221">
        <v>50</v>
      </c>
      <c r="I341" s="222"/>
      <c r="J341" s="223">
        <f>ROUND(I341*H341,2)</f>
        <v>0</v>
      </c>
      <c r="K341" s="224"/>
      <c r="L341" s="225"/>
      <c r="M341" s="226" t="s">
        <v>1</v>
      </c>
      <c r="N341" s="227" t="s">
        <v>38</v>
      </c>
      <c r="O341" s="89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230" t="s">
        <v>189</v>
      </c>
      <c r="AT341" s="230" t="s">
        <v>185</v>
      </c>
      <c r="AU341" s="230" t="s">
        <v>193</v>
      </c>
      <c r="AY341" s="15" t="s">
        <v>184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5" t="s">
        <v>81</v>
      </c>
      <c r="BK341" s="231">
        <f>ROUND(I341*H341,2)</f>
        <v>0</v>
      </c>
      <c r="BL341" s="15" t="s">
        <v>190</v>
      </c>
      <c r="BM341" s="230" t="s">
        <v>812</v>
      </c>
    </row>
    <row r="342" s="2" customFormat="1" ht="16.5" customHeight="1">
      <c r="A342" s="36"/>
      <c r="B342" s="37"/>
      <c r="C342" s="217" t="s">
        <v>813</v>
      </c>
      <c r="D342" s="217" t="s">
        <v>185</v>
      </c>
      <c r="E342" s="218" t="s">
        <v>814</v>
      </c>
      <c r="F342" s="219" t="s">
        <v>815</v>
      </c>
      <c r="G342" s="220" t="s">
        <v>538</v>
      </c>
      <c r="H342" s="221">
        <v>50</v>
      </c>
      <c r="I342" s="222"/>
      <c r="J342" s="223">
        <f>ROUND(I342*H342,2)</f>
        <v>0</v>
      </c>
      <c r="K342" s="224"/>
      <c r="L342" s="225"/>
      <c r="M342" s="226" t="s">
        <v>1</v>
      </c>
      <c r="N342" s="227" t="s">
        <v>38</v>
      </c>
      <c r="O342" s="89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230" t="s">
        <v>189</v>
      </c>
      <c r="AT342" s="230" t="s">
        <v>185</v>
      </c>
      <c r="AU342" s="230" t="s">
        <v>193</v>
      </c>
      <c r="AY342" s="15" t="s">
        <v>184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5" t="s">
        <v>81</v>
      </c>
      <c r="BK342" s="231">
        <f>ROUND(I342*H342,2)</f>
        <v>0</v>
      </c>
      <c r="BL342" s="15" t="s">
        <v>190</v>
      </c>
      <c r="BM342" s="230" t="s">
        <v>816</v>
      </c>
    </row>
    <row r="343" s="2" customFormat="1" ht="16.5" customHeight="1">
      <c r="A343" s="36"/>
      <c r="B343" s="37"/>
      <c r="C343" s="217" t="s">
        <v>493</v>
      </c>
      <c r="D343" s="217" t="s">
        <v>185</v>
      </c>
      <c r="E343" s="218" t="s">
        <v>817</v>
      </c>
      <c r="F343" s="219" t="s">
        <v>818</v>
      </c>
      <c r="G343" s="220" t="s">
        <v>538</v>
      </c>
      <c r="H343" s="221">
        <v>67</v>
      </c>
      <c r="I343" s="222"/>
      <c r="J343" s="223">
        <f>ROUND(I343*H343,2)</f>
        <v>0</v>
      </c>
      <c r="K343" s="224"/>
      <c r="L343" s="225"/>
      <c r="M343" s="226" t="s">
        <v>1</v>
      </c>
      <c r="N343" s="227" t="s">
        <v>38</v>
      </c>
      <c r="O343" s="89"/>
      <c r="P343" s="228">
        <f>O343*H343</f>
        <v>0</v>
      </c>
      <c r="Q343" s="228">
        <v>0</v>
      </c>
      <c r="R343" s="228">
        <f>Q343*H343</f>
        <v>0</v>
      </c>
      <c r="S343" s="228">
        <v>0</v>
      </c>
      <c r="T343" s="229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230" t="s">
        <v>189</v>
      </c>
      <c r="AT343" s="230" t="s">
        <v>185</v>
      </c>
      <c r="AU343" s="230" t="s">
        <v>193</v>
      </c>
      <c r="AY343" s="15" t="s">
        <v>184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5" t="s">
        <v>81</v>
      </c>
      <c r="BK343" s="231">
        <f>ROUND(I343*H343,2)</f>
        <v>0</v>
      </c>
      <c r="BL343" s="15" t="s">
        <v>190</v>
      </c>
      <c r="BM343" s="230" t="s">
        <v>819</v>
      </c>
    </row>
    <row r="344" s="2" customFormat="1" ht="16.5" customHeight="1">
      <c r="A344" s="36"/>
      <c r="B344" s="37"/>
      <c r="C344" s="217" t="s">
        <v>820</v>
      </c>
      <c r="D344" s="217" t="s">
        <v>185</v>
      </c>
      <c r="E344" s="218" t="s">
        <v>821</v>
      </c>
      <c r="F344" s="219" t="s">
        <v>822</v>
      </c>
      <c r="G344" s="220" t="s">
        <v>538</v>
      </c>
      <c r="H344" s="221">
        <v>45</v>
      </c>
      <c r="I344" s="222"/>
      <c r="J344" s="223">
        <f>ROUND(I344*H344,2)</f>
        <v>0</v>
      </c>
      <c r="K344" s="224"/>
      <c r="L344" s="225"/>
      <c r="M344" s="226" t="s">
        <v>1</v>
      </c>
      <c r="N344" s="227" t="s">
        <v>38</v>
      </c>
      <c r="O344" s="89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230" t="s">
        <v>189</v>
      </c>
      <c r="AT344" s="230" t="s">
        <v>185</v>
      </c>
      <c r="AU344" s="230" t="s">
        <v>193</v>
      </c>
      <c r="AY344" s="15" t="s">
        <v>184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5" t="s">
        <v>81</v>
      </c>
      <c r="BK344" s="231">
        <f>ROUND(I344*H344,2)</f>
        <v>0</v>
      </c>
      <c r="BL344" s="15" t="s">
        <v>190</v>
      </c>
      <c r="BM344" s="230" t="s">
        <v>823</v>
      </c>
    </row>
    <row r="345" s="2" customFormat="1" ht="16.5" customHeight="1">
      <c r="A345" s="36"/>
      <c r="B345" s="37"/>
      <c r="C345" s="217" t="s">
        <v>495</v>
      </c>
      <c r="D345" s="217" t="s">
        <v>185</v>
      </c>
      <c r="E345" s="218" t="s">
        <v>824</v>
      </c>
      <c r="F345" s="219" t="s">
        <v>825</v>
      </c>
      <c r="G345" s="220" t="s">
        <v>538</v>
      </c>
      <c r="H345" s="221">
        <v>50</v>
      </c>
      <c r="I345" s="222"/>
      <c r="J345" s="223">
        <f>ROUND(I345*H345,2)</f>
        <v>0</v>
      </c>
      <c r="K345" s="224"/>
      <c r="L345" s="225"/>
      <c r="M345" s="226" t="s">
        <v>1</v>
      </c>
      <c r="N345" s="227" t="s">
        <v>38</v>
      </c>
      <c r="O345" s="89"/>
      <c r="P345" s="228">
        <f>O345*H345</f>
        <v>0</v>
      </c>
      <c r="Q345" s="228">
        <v>0</v>
      </c>
      <c r="R345" s="228">
        <f>Q345*H345</f>
        <v>0</v>
      </c>
      <c r="S345" s="228">
        <v>0</v>
      </c>
      <c r="T345" s="229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30" t="s">
        <v>189</v>
      </c>
      <c r="AT345" s="230" t="s">
        <v>185</v>
      </c>
      <c r="AU345" s="230" t="s">
        <v>193</v>
      </c>
      <c r="AY345" s="15" t="s">
        <v>184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5" t="s">
        <v>81</v>
      </c>
      <c r="BK345" s="231">
        <f>ROUND(I345*H345,2)</f>
        <v>0</v>
      </c>
      <c r="BL345" s="15" t="s">
        <v>190</v>
      </c>
      <c r="BM345" s="230" t="s">
        <v>826</v>
      </c>
    </row>
    <row r="346" s="12" customFormat="1" ht="20.88" customHeight="1">
      <c r="A346" s="12"/>
      <c r="B346" s="201"/>
      <c r="C346" s="202"/>
      <c r="D346" s="203" t="s">
        <v>72</v>
      </c>
      <c r="E346" s="215" t="s">
        <v>8</v>
      </c>
      <c r="F346" s="215" t="s">
        <v>827</v>
      </c>
      <c r="G346" s="202"/>
      <c r="H346" s="202"/>
      <c r="I346" s="205"/>
      <c r="J346" s="216">
        <f>BK346</f>
        <v>0</v>
      </c>
      <c r="K346" s="202"/>
      <c r="L346" s="207"/>
      <c r="M346" s="208"/>
      <c r="N346" s="209"/>
      <c r="O346" s="209"/>
      <c r="P346" s="210">
        <f>SUM(P347:P354)</f>
        <v>0</v>
      </c>
      <c r="Q346" s="209"/>
      <c r="R346" s="210">
        <f>SUM(R347:R354)</f>
        <v>0</v>
      </c>
      <c r="S346" s="209"/>
      <c r="T346" s="211">
        <f>SUM(T347:T354)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2" t="s">
        <v>81</v>
      </c>
      <c r="AT346" s="213" t="s">
        <v>72</v>
      </c>
      <c r="AU346" s="213" t="s">
        <v>83</v>
      </c>
      <c r="AY346" s="212" t="s">
        <v>184</v>
      </c>
      <c r="BK346" s="214">
        <f>SUM(BK347:BK354)</f>
        <v>0</v>
      </c>
    </row>
    <row r="347" s="2" customFormat="1" ht="16.5" customHeight="1">
      <c r="A347" s="36"/>
      <c r="B347" s="37"/>
      <c r="C347" s="217" t="s">
        <v>828</v>
      </c>
      <c r="D347" s="217" t="s">
        <v>185</v>
      </c>
      <c r="E347" s="218" t="s">
        <v>829</v>
      </c>
      <c r="F347" s="219" t="s">
        <v>830</v>
      </c>
      <c r="G347" s="220" t="s">
        <v>538</v>
      </c>
      <c r="H347" s="221">
        <v>88</v>
      </c>
      <c r="I347" s="222"/>
      <c r="J347" s="223">
        <f>ROUND(I347*H347,2)</f>
        <v>0</v>
      </c>
      <c r="K347" s="224"/>
      <c r="L347" s="225"/>
      <c r="M347" s="226" t="s">
        <v>1</v>
      </c>
      <c r="N347" s="227" t="s">
        <v>38</v>
      </c>
      <c r="O347" s="89"/>
      <c r="P347" s="228">
        <f>O347*H347</f>
        <v>0</v>
      </c>
      <c r="Q347" s="228">
        <v>0</v>
      </c>
      <c r="R347" s="228">
        <f>Q347*H347</f>
        <v>0</v>
      </c>
      <c r="S347" s="228">
        <v>0</v>
      </c>
      <c r="T347" s="229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230" t="s">
        <v>189</v>
      </c>
      <c r="AT347" s="230" t="s">
        <v>185</v>
      </c>
      <c r="AU347" s="230" t="s">
        <v>193</v>
      </c>
      <c r="AY347" s="15" t="s">
        <v>184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5" t="s">
        <v>81</v>
      </c>
      <c r="BK347" s="231">
        <f>ROUND(I347*H347,2)</f>
        <v>0</v>
      </c>
      <c r="BL347" s="15" t="s">
        <v>190</v>
      </c>
      <c r="BM347" s="230" t="s">
        <v>831</v>
      </c>
    </row>
    <row r="348" s="2" customFormat="1" ht="16.5" customHeight="1">
      <c r="A348" s="36"/>
      <c r="B348" s="37"/>
      <c r="C348" s="217" t="s">
        <v>499</v>
      </c>
      <c r="D348" s="217" t="s">
        <v>185</v>
      </c>
      <c r="E348" s="218" t="s">
        <v>832</v>
      </c>
      <c r="F348" s="219" t="s">
        <v>833</v>
      </c>
      <c r="G348" s="220" t="s">
        <v>538</v>
      </c>
      <c r="H348" s="221">
        <v>72</v>
      </c>
      <c r="I348" s="222"/>
      <c r="J348" s="223">
        <f>ROUND(I348*H348,2)</f>
        <v>0</v>
      </c>
      <c r="K348" s="224"/>
      <c r="L348" s="225"/>
      <c r="M348" s="226" t="s">
        <v>1</v>
      </c>
      <c r="N348" s="227" t="s">
        <v>38</v>
      </c>
      <c r="O348" s="89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230" t="s">
        <v>189</v>
      </c>
      <c r="AT348" s="230" t="s">
        <v>185</v>
      </c>
      <c r="AU348" s="230" t="s">
        <v>193</v>
      </c>
      <c r="AY348" s="15" t="s">
        <v>184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5" t="s">
        <v>81</v>
      </c>
      <c r="BK348" s="231">
        <f>ROUND(I348*H348,2)</f>
        <v>0</v>
      </c>
      <c r="BL348" s="15" t="s">
        <v>190</v>
      </c>
      <c r="BM348" s="230" t="s">
        <v>834</v>
      </c>
    </row>
    <row r="349" s="2" customFormat="1" ht="16.5" customHeight="1">
      <c r="A349" s="36"/>
      <c r="B349" s="37"/>
      <c r="C349" s="217" t="s">
        <v>835</v>
      </c>
      <c r="D349" s="217" t="s">
        <v>185</v>
      </c>
      <c r="E349" s="218" t="s">
        <v>836</v>
      </c>
      <c r="F349" s="219" t="s">
        <v>837</v>
      </c>
      <c r="G349" s="220" t="s">
        <v>538</v>
      </c>
      <c r="H349" s="221">
        <v>77</v>
      </c>
      <c r="I349" s="222"/>
      <c r="J349" s="223">
        <f>ROUND(I349*H349,2)</f>
        <v>0</v>
      </c>
      <c r="K349" s="224"/>
      <c r="L349" s="225"/>
      <c r="M349" s="226" t="s">
        <v>1</v>
      </c>
      <c r="N349" s="227" t="s">
        <v>38</v>
      </c>
      <c r="O349" s="89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230" t="s">
        <v>189</v>
      </c>
      <c r="AT349" s="230" t="s">
        <v>185</v>
      </c>
      <c r="AU349" s="230" t="s">
        <v>193</v>
      </c>
      <c r="AY349" s="15" t="s">
        <v>184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5" t="s">
        <v>81</v>
      </c>
      <c r="BK349" s="231">
        <f>ROUND(I349*H349,2)</f>
        <v>0</v>
      </c>
      <c r="BL349" s="15" t="s">
        <v>190</v>
      </c>
      <c r="BM349" s="230" t="s">
        <v>838</v>
      </c>
    </row>
    <row r="350" s="2" customFormat="1" ht="16.5" customHeight="1">
      <c r="A350" s="36"/>
      <c r="B350" s="37"/>
      <c r="C350" s="217" t="s">
        <v>501</v>
      </c>
      <c r="D350" s="217" t="s">
        <v>185</v>
      </c>
      <c r="E350" s="218" t="s">
        <v>839</v>
      </c>
      <c r="F350" s="219" t="s">
        <v>840</v>
      </c>
      <c r="G350" s="220" t="s">
        <v>538</v>
      </c>
      <c r="H350" s="221">
        <v>153</v>
      </c>
      <c r="I350" s="222"/>
      <c r="J350" s="223">
        <f>ROUND(I350*H350,2)</f>
        <v>0</v>
      </c>
      <c r="K350" s="224"/>
      <c r="L350" s="225"/>
      <c r="M350" s="226" t="s">
        <v>1</v>
      </c>
      <c r="N350" s="227" t="s">
        <v>38</v>
      </c>
      <c r="O350" s="89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230" t="s">
        <v>189</v>
      </c>
      <c r="AT350" s="230" t="s">
        <v>185</v>
      </c>
      <c r="AU350" s="230" t="s">
        <v>193</v>
      </c>
      <c r="AY350" s="15" t="s">
        <v>184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5" t="s">
        <v>81</v>
      </c>
      <c r="BK350" s="231">
        <f>ROUND(I350*H350,2)</f>
        <v>0</v>
      </c>
      <c r="BL350" s="15" t="s">
        <v>190</v>
      </c>
      <c r="BM350" s="230" t="s">
        <v>841</v>
      </c>
    </row>
    <row r="351" s="2" customFormat="1" ht="16.5" customHeight="1">
      <c r="A351" s="36"/>
      <c r="B351" s="37"/>
      <c r="C351" s="217" t="s">
        <v>842</v>
      </c>
      <c r="D351" s="217" t="s">
        <v>185</v>
      </c>
      <c r="E351" s="218" t="s">
        <v>843</v>
      </c>
      <c r="F351" s="219" t="s">
        <v>844</v>
      </c>
      <c r="G351" s="220" t="s">
        <v>538</v>
      </c>
      <c r="H351" s="221">
        <v>204</v>
      </c>
      <c r="I351" s="222"/>
      <c r="J351" s="223">
        <f>ROUND(I351*H351,2)</f>
        <v>0</v>
      </c>
      <c r="K351" s="224"/>
      <c r="L351" s="225"/>
      <c r="M351" s="226" t="s">
        <v>1</v>
      </c>
      <c r="N351" s="227" t="s">
        <v>38</v>
      </c>
      <c r="O351" s="89"/>
      <c r="P351" s="228">
        <f>O351*H351</f>
        <v>0</v>
      </c>
      <c r="Q351" s="228">
        <v>0</v>
      </c>
      <c r="R351" s="228">
        <f>Q351*H351</f>
        <v>0</v>
      </c>
      <c r="S351" s="228">
        <v>0</v>
      </c>
      <c r="T351" s="229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230" t="s">
        <v>189</v>
      </c>
      <c r="AT351" s="230" t="s">
        <v>185</v>
      </c>
      <c r="AU351" s="230" t="s">
        <v>193</v>
      </c>
      <c r="AY351" s="15" t="s">
        <v>184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5" t="s">
        <v>81</v>
      </c>
      <c r="BK351" s="231">
        <f>ROUND(I351*H351,2)</f>
        <v>0</v>
      </c>
      <c r="BL351" s="15" t="s">
        <v>190</v>
      </c>
      <c r="BM351" s="230" t="s">
        <v>845</v>
      </c>
    </row>
    <row r="352" s="2" customFormat="1" ht="16.5" customHeight="1">
      <c r="A352" s="36"/>
      <c r="B352" s="37"/>
      <c r="C352" s="217" t="s">
        <v>504</v>
      </c>
      <c r="D352" s="217" t="s">
        <v>185</v>
      </c>
      <c r="E352" s="218" t="s">
        <v>846</v>
      </c>
      <c r="F352" s="219" t="s">
        <v>847</v>
      </c>
      <c r="G352" s="220" t="s">
        <v>538</v>
      </c>
      <c r="H352" s="221">
        <v>319</v>
      </c>
      <c r="I352" s="222"/>
      <c r="J352" s="223">
        <f>ROUND(I352*H352,2)</f>
        <v>0</v>
      </c>
      <c r="K352" s="224"/>
      <c r="L352" s="225"/>
      <c r="M352" s="226" t="s">
        <v>1</v>
      </c>
      <c r="N352" s="227" t="s">
        <v>38</v>
      </c>
      <c r="O352" s="89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230" t="s">
        <v>189</v>
      </c>
      <c r="AT352" s="230" t="s">
        <v>185</v>
      </c>
      <c r="AU352" s="230" t="s">
        <v>193</v>
      </c>
      <c r="AY352" s="15" t="s">
        <v>184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5" t="s">
        <v>81</v>
      </c>
      <c r="BK352" s="231">
        <f>ROUND(I352*H352,2)</f>
        <v>0</v>
      </c>
      <c r="BL352" s="15" t="s">
        <v>190</v>
      </c>
      <c r="BM352" s="230" t="s">
        <v>848</v>
      </c>
    </row>
    <row r="353" s="2" customFormat="1" ht="16.5" customHeight="1">
      <c r="A353" s="36"/>
      <c r="B353" s="37"/>
      <c r="C353" s="217" t="s">
        <v>849</v>
      </c>
      <c r="D353" s="217" t="s">
        <v>185</v>
      </c>
      <c r="E353" s="218" t="s">
        <v>850</v>
      </c>
      <c r="F353" s="219" t="s">
        <v>851</v>
      </c>
      <c r="G353" s="220" t="s">
        <v>538</v>
      </c>
      <c r="H353" s="221">
        <v>40</v>
      </c>
      <c r="I353" s="222"/>
      <c r="J353" s="223">
        <f>ROUND(I353*H353,2)</f>
        <v>0</v>
      </c>
      <c r="K353" s="224"/>
      <c r="L353" s="225"/>
      <c r="M353" s="226" t="s">
        <v>1</v>
      </c>
      <c r="N353" s="227" t="s">
        <v>38</v>
      </c>
      <c r="O353" s="89"/>
      <c r="P353" s="228">
        <f>O353*H353</f>
        <v>0</v>
      </c>
      <c r="Q353" s="228">
        <v>0</v>
      </c>
      <c r="R353" s="228">
        <f>Q353*H353</f>
        <v>0</v>
      </c>
      <c r="S353" s="228">
        <v>0</v>
      </c>
      <c r="T353" s="229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230" t="s">
        <v>189</v>
      </c>
      <c r="AT353" s="230" t="s">
        <v>185</v>
      </c>
      <c r="AU353" s="230" t="s">
        <v>193</v>
      </c>
      <c r="AY353" s="15" t="s">
        <v>184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5" t="s">
        <v>81</v>
      </c>
      <c r="BK353" s="231">
        <f>ROUND(I353*H353,2)</f>
        <v>0</v>
      </c>
      <c r="BL353" s="15" t="s">
        <v>190</v>
      </c>
      <c r="BM353" s="230" t="s">
        <v>852</v>
      </c>
    </row>
    <row r="354" s="2" customFormat="1" ht="16.5" customHeight="1">
      <c r="A354" s="36"/>
      <c r="B354" s="37"/>
      <c r="C354" s="217" t="s">
        <v>853</v>
      </c>
      <c r="D354" s="217" t="s">
        <v>185</v>
      </c>
      <c r="E354" s="218" t="s">
        <v>854</v>
      </c>
      <c r="F354" s="219" t="s">
        <v>855</v>
      </c>
      <c r="G354" s="220" t="s">
        <v>188</v>
      </c>
      <c r="H354" s="221">
        <v>6</v>
      </c>
      <c r="I354" s="222"/>
      <c r="J354" s="223">
        <f>ROUND(I354*H354,2)</f>
        <v>0</v>
      </c>
      <c r="K354" s="224"/>
      <c r="L354" s="225"/>
      <c r="M354" s="226" t="s">
        <v>1</v>
      </c>
      <c r="N354" s="227" t="s">
        <v>38</v>
      </c>
      <c r="O354" s="89"/>
      <c r="P354" s="228">
        <f>O354*H354</f>
        <v>0</v>
      </c>
      <c r="Q354" s="228">
        <v>0</v>
      </c>
      <c r="R354" s="228">
        <f>Q354*H354</f>
        <v>0</v>
      </c>
      <c r="S354" s="228">
        <v>0</v>
      </c>
      <c r="T354" s="229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230" t="s">
        <v>189</v>
      </c>
      <c r="AT354" s="230" t="s">
        <v>185</v>
      </c>
      <c r="AU354" s="230" t="s">
        <v>193</v>
      </c>
      <c r="AY354" s="15" t="s">
        <v>184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5" t="s">
        <v>81</v>
      </c>
      <c r="BK354" s="231">
        <f>ROUND(I354*H354,2)</f>
        <v>0</v>
      </c>
      <c r="BL354" s="15" t="s">
        <v>190</v>
      </c>
      <c r="BM354" s="230" t="s">
        <v>856</v>
      </c>
    </row>
    <row r="355" s="12" customFormat="1" ht="20.88" customHeight="1">
      <c r="A355" s="12"/>
      <c r="B355" s="201"/>
      <c r="C355" s="202"/>
      <c r="D355" s="203" t="s">
        <v>72</v>
      </c>
      <c r="E355" s="215" t="s">
        <v>124</v>
      </c>
      <c r="F355" s="215" t="s">
        <v>857</v>
      </c>
      <c r="G355" s="202"/>
      <c r="H355" s="202"/>
      <c r="I355" s="205"/>
      <c r="J355" s="216">
        <f>BK355</f>
        <v>0</v>
      </c>
      <c r="K355" s="202"/>
      <c r="L355" s="207"/>
      <c r="M355" s="208"/>
      <c r="N355" s="209"/>
      <c r="O355" s="209"/>
      <c r="P355" s="210">
        <f>P356+SUM(P357:P362)</f>
        <v>0</v>
      </c>
      <c r="Q355" s="209"/>
      <c r="R355" s="210">
        <f>R356+SUM(R357:R362)</f>
        <v>0</v>
      </c>
      <c r="S355" s="209"/>
      <c r="T355" s="211">
        <f>T356+SUM(T357:T362)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2" t="s">
        <v>81</v>
      </c>
      <c r="AT355" s="213" t="s">
        <v>72</v>
      </c>
      <c r="AU355" s="213" t="s">
        <v>83</v>
      </c>
      <c r="AY355" s="212" t="s">
        <v>184</v>
      </c>
      <c r="BK355" s="214">
        <f>BK356+SUM(BK357:BK362)</f>
        <v>0</v>
      </c>
    </row>
    <row r="356" s="2" customFormat="1" ht="16.5" customHeight="1">
      <c r="A356" s="36"/>
      <c r="B356" s="37"/>
      <c r="C356" s="237" t="s">
        <v>506</v>
      </c>
      <c r="D356" s="237" t="s">
        <v>858</v>
      </c>
      <c r="E356" s="238" t="s">
        <v>859</v>
      </c>
      <c r="F356" s="239" t="s">
        <v>860</v>
      </c>
      <c r="G356" s="240" t="s">
        <v>861</v>
      </c>
      <c r="H356" s="241">
        <v>757</v>
      </c>
      <c r="I356" s="242"/>
      <c r="J356" s="243">
        <f>ROUND(I356*H356,2)</f>
        <v>0</v>
      </c>
      <c r="K356" s="244"/>
      <c r="L356" s="42"/>
      <c r="M356" s="245" t="s">
        <v>1</v>
      </c>
      <c r="N356" s="246" t="s">
        <v>38</v>
      </c>
      <c r="O356" s="89"/>
      <c r="P356" s="228">
        <f>O356*H356</f>
        <v>0</v>
      </c>
      <c r="Q356" s="228">
        <v>0</v>
      </c>
      <c r="R356" s="228">
        <f>Q356*H356</f>
        <v>0</v>
      </c>
      <c r="S356" s="228">
        <v>0</v>
      </c>
      <c r="T356" s="229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230" t="s">
        <v>190</v>
      </c>
      <c r="AT356" s="230" t="s">
        <v>858</v>
      </c>
      <c r="AU356" s="230" t="s">
        <v>193</v>
      </c>
      <c r="AY356" s="15" t="s">
        <v>184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5" t="s">
        <v>81</v>
      </c>
      <c r="BK356" s="231">
        <f>ROUND(I356*H356,2)</f>
        <v>0</v>
      </c>
      <c r="BL356" s="15" t="s">
        <v>190</v>
      </c>
      <c r="BM356" s="230" t="s">
        <v>862</v>
      </c>
    </row>
    <row r="357" s="2" customFormat="1" ht="21.75" customHeight="1">
      <c r="A357" s="36"/>
      <c r="B357" s="37"/>
      <c r="C357" s="237" t="s">
        <v>863</v>
      </c>
      <c r="D357" s="237" t="s">
        <v>858</v>
      </c>
      <c r="E357" s="238" t="s">
        <v>864</v>
      </c>
      <c r="F357" s="239" t="s">
        <v>865</v>
      </c>
      <c r="G357" s="240" t="s">
        <v>188</v>
      </c>
      <c r="H357" s="241">
        <v>1</v>
      </c>
      <c r="I357" s="242"/>
      <c r="J357" s="243">
        <f>ROUND(I357*H357,2)</f>
        <v>0</v>
      </c>
      <c r="K357" s="244"/>
      <c r="L357" s="42"/>
      <c r="M357" s="245" t="s">
        <v>1</v>
      </c>
      <c r="N357" s="246" t="s">
        <v>38</v>
      </c>
      <c r="O357" s="89"/>
      <c r="P357" s="228">
        <f>O357*H357</f>
        <v>0</v>
      </c>
      <c r="Q357" s="228">
        <v>0</v>
      </c>
      <c r="R357" s="228">
        <f>Q357*H357</f>
        <v>0</v>
      </c>
      <c r="S357" s="228">
        <v>0</v>
      </c>
      <c r="T357" s="229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230" t="s">
        <v>190</v>
      </c>
      <c r="AT357" s="230" t="s">
        <v>858</v>
      </c>
      <c r="AU357" s="230" t="s">
        <v>193</v>
      </c>
      <c r="AY357" s="15" t="s">
        <v>184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5" t="s">
        <v>81</v>
      </c>
      <c r="BK357" s="231">
        <f>ROUND(I357*H357,2)</f>
        <v>0</v>
      </c>
      <c r="BL357" s="15" t="s">
        <v>190</v>
      </c>
      <c r="BM357" s="230" t="s">
        <v>866</v>
      </c>
    </row>
    <row r="358" s="2" customFormat="1" ht="16.5" customHeight="1">
      <c r="A358" s="36"/>
      <c r="B358" s="37"/>
      <c r="C358" s="237" t="s">
        <v>509</v>
      </c>
      <c r="D358" s="237" t="s">
        <v>858</v>
      </c>
      <c r="E358" s="238" t="s">
        <v>867</v>
      </c>
      <c r="F358" s="239" t="s">
        <v>868</v>
      </c>
      <c r="G358" s="240" t="s">
        <v>188</v>
      </c>
      <c r="H358" s="241">
        <v>1</v>
      </c>
      <c r="I358" s="242"/>
      <c r="J358" s="243">
        <f>ROUND(I358*H358,2)</f>
        <v>0</v>
      </c>
      <c r="K358" s="244"/>
      <c r="L358" s="42"/>
      <c r="M358" s="245" t="s">
        <v>1</v>
      </c>
      <c r="N358" s="246" t="s">
        <v>38</v>
      </c>
      <c r="O358" s="89"/>
      <c r="P358" s="228">
        <f>O358*H358</f>
        <v>0</v>
      </c>
      <c r="Q358" s="228">
        <v>0</v>
      </c>
      <c r="R358" s="228">
        <f>Q358*H358</f>
        <v>0</v>
      </c>
      <c r="S358" s="228">
        <v>0</v>
      </c>
      <c r="T358" s="229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230" t="s">
        <v>190</v>
      </c>
      <c r="AT358" s="230" t="s">
        <v>858</v>
      </c>
      <c r="AU358" s="230" t="s">
        <v>193</v>
      </c>
      <c r="AY358" s="15" t="s">
        <v>184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5" t="s">
        <v>81</v>
      </c>
      <c r="BK358" s="231">
        <f>ROUND(I358*H358,2)</f>
        <v>0</v>
      </c>
      <c r="BL358" s="15" t="s">
        <v>190</v>
      </c>
      <c r="BM358" s="230" t="s">
        <v>869</v>
      </c>
    </row>
    <row r="359" s="2" customFormat="1" ht="16.5" customHeight="1">
      <c r="A359" s="36"/>
      <c r="B359" s="37"/>
      <c r="C359" s="237" t="s">
        <v>870</v>
      </c>
      <c r="D359" s="237" t="s">
        <v>858</v>
      </c>
      <c r="E359" s="238" t="s">
        <v>871</v>
      </c>
      <c r="F359" s="239" t="s">
        <v>872</v>
      </c>
      <c r="G359" s="240" t="s">
        <v>861</v>
      </c>
      <c r="H359" s="241">
        <v>87</v>
      </c>
      <c r="I359" s="242"/>
      <c r="J359" s="243">
        <f>ROUND(I359*H359,2)</f>
        <v>0</v>
      </c>
      <c r="K359" s="244"/>
      <c r="L359" s="42"/>
      <c r="M359" s="245" t="s">
        <v>1</v>
      </c>
      <c r="N359" s="246" t="s">
        <v>38</v>
      </c>
      <c r="O359" s="89"/>
      <c r="P359" s="228">
        <f>O359*H359</f>
        <v>0</v>
      </c>
      <c r="Q359" s="228">
        <v>0</v>
      </c>
      <c r="R359" s="228">
        <f>Q359*H359</f>
        <v>0</v>
      </c>
      <c r="S359" s="228">
        <v>0</v>
      </c>
      <c r="T359" s="229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230" t="s">
        <v>190</v>
      </c>
      <c r="AT359" s="230" t="s">
        <v>858</v>
      </c>
      <c r="AU359" s="230" t="s">
        <v>193</v>
      </c>
      <c r="AY359" s="15" t="s">
        <v>184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5" t="s">
        <v>81</v>
      </c>
      <c r="BK359" s="231">
        <f>ROUND(I359*H359,2)</f>
        <v>0</v>
      </c>
      <c r="BL359" s="15" t="s">
        <v>190</v>
      </c>
      <c r="BM359" s="230" t="s">
        <v>873</v>
      </c>
    </row>
    <row r="360" s="2" customFormat="1" ht="16.5" customHeight="1">
      <c r="A360" s="36"/>
      <c r="B360" s="37"/>
      <c r="C360" s="237" t="s">
        <v>511</v>
      </c>
      <c r="D360" s="237" t="s">
        <v>858</v>
      </c>
      <c r="E360" s="238" t="s">
        <v>874</v>
      </c>
      <c r="F360" s="239" t="s">
        <v>875</v>
      </c>
      <c r="G360" s="240" t="s">
        <v>861</v>
      </c>
      <c r="H360" s="241">
        <v>81</v>
      </c>
      <c r="I360" s="242"/>
      <c r="J360" s="243">
        <f>ROUND(I360*H360,2)</f>
        <v>0</v>
      </c>
      <c r="K360" s="244"/>
      <c r="L360" s="42"/>
      <c r="M360" s="245" t="s">
        <v>1</v>
      </c>
      <c r="N360" s="246" t="s">
        <v>38</v>
      </c>
      <c r="O360" s="89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230" t="s">
        <v>190</v>
      </c>
      <c r="AT360" s="230" t="s">
        <v>858</v>
      </c>
      <c r="AU360" s="230" t="s">
        <v>193</v>
      </c>
      <c r="AY360" s="15" t="s">
        <v>184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5" t="s">
        <v>81</v>
      </c>
      <c r="BK360" s="231">
        <f>ROUND(I360*H360,2)</f>
        <v>0</v>
      </c>
      <c r="BL360" s="15" t="s">
        <v>190</v>
      </c>
      <c r="BM360" s="230" t="s">
        <v>876</v>
      </c>
    </row>
    <row r="361" s="2" customFormat="1" ht="33" customHeight="1">
      <c r="A361" s="36"/>
      <c r="B361" s="37"/>
      <c r="C361" s="217" t="s">
        <v>877</v>
      </c>
      <c r="D361" s="217" t="s">
        <v>185</v>
      </c>
      <c r="E361" s="218" t="s">
        <v>878</v>
      </c>
      <c r="F361" s="219" t="s">
        <v>879</v>
      </c>
      <c r="G361" s="220" t="s">
        <v>188</v>
      </c>
      <c r="H361" s="221">
        <v>1</v>
      </c>
      <c r="I361" s="222"/>
      <c r="J361" s="223">
        <f>ROUND(I361*H361,2)</f>
        <v>0</v>
      </c>
      <c r="K361" s="224"/>
      <c r="L361" s="225"/>
      <c r="M361" s="226" t="s">
        <v>1</v>
      </c>
      <c r="N361" s="227" t="s">
        <v>38</v>
      </c>
      <c r="O361" s="89"/>
      <c r="P361" s="228">
        <f>O361*H361</f>
        <v>0</v>
      </c>
      <c r="Q361" s="228">
        <v>0</v>
      </c>
      <c r="R361" s="228">
        <f>Q361*H361</f>
        <v>0</v>
      </c>
      <c r="S361" s="228">
        <v>0</v>
      </c>
      <c r="T361" s="229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230" t="s">
        <v>189</v>
      </c>
      <c r="AT361" s="230" t="s">
        <v>185</v>
      </c>
      <c r="AU361" s="230" t="s">
        <v>193</v>
      </c>
      <c r="AY361" s="15" t="s">
        <v>184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5" t="s">
        <v>81</v>
      </c>
      <c r="BK361" s="231">
        <f>ROUND(I361*H361,2)</f>
        <v>0</v>
      </c>
      <c r="BL361" s="15" t="s">
        <v>190</v>
      </c>
      <c r="BM361" s="230" t="s">
        <v>880</v>
      </c>
    </row>
    <row r="362" s="13" customFormat="1" ht="20.88" customHeight="1">
      <c r="A362" s="13"/>
      <c r="B362" s="247"/>
      <c r="C362" s="248"/>
      <c r="D362" s="249" t="s">
        <v>72</v>
      </c>
      <c r="E362" s="249" t="s">
        <v>881</v>
      </c>
      <c r="F362" s="249" t="s">
        <v>882</v>
      </c>
      <c r="G362" s="248"/>
      <c r="H362" s="248"/>
      <c r="I362" s="250"/>
      <c r="J362" s="251">
        <f>BK362</f>
        <v>0</v>
      </c>
      <c r="K362" s="248"/>
      <c r="L362" s="252"/>
      <c r="M362" s="253"/>
      <c r="N362" s="254"/>
      <c r="O362" s="254"/>
      <c r="P362" s="255">
        <f>SUM(P363:P374)</f>
        <v>0</v>
      </c>
      <c r="Q362" s="254"/>
      <c r="R362" s="255">
        <f>SUM(R363:R374)</f>
        <v>0</v>
      </c>
      <c r="S362" s="254"/>
      <c r="T362" s="256">
        <f>SUM(T363:T374)</f>
        <v>0</v>
      </c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R362" s="257" t="s">
        <v>81</v>
      </c>
      <c r="AT362" s="258" t="s">
        <v>72</v>
      </c>
      <c r="AU362" s="258" t="s">
        <v>193</v>
      </c>
      <c r="AY362" s="257" t="s">
        <v>184</v>
      </c>
      <c r="BK362" s="259">
        <f>SUM(BK363:BK374)</f>
        <v>0</v>
      </c>
    </row>
    <row r="363" s="2" customFormat="1" ht="16.5" customHeight="1">
      <c r="A363" s="36"/>
      <c r="B363" s="37"/>
      <c r="C363" s="217" t="s">
        <v>519</v>
      </c>
      <c r="D363" s="217" t="s">
        <v>185</v>
      </c>
      <c r="E363" s="218" t="s">
        <v>883</v>
      </c>
      <c r="F363" s="219" t="s">
        <v>884</v>
      </c>
      <c r="G363" s="220" t="s">
        <v>188</v>
      </c>
      <c r="H363" s="221">
        <v>1</v>
      </c>
      <c r="I363" s="222"/>
      <c r="J363" s="223">
        <f>ROUND(I363*H363,2)</f>
        <v>0</v>
      </c>
      <c r="K363" s="224"/>
      <c r="L363" s="225"/>
      <c r="M363" s="226" t="s">
        <v>1</v>
      </c>
      <c r="N363" s="227" t="s">
        <v>38</v>
      </c>
      <c r="O363" s="89"/>
      <c r="P363" s="228">
        <f>O363*H363</f>
        <v>0</v>
      </c>
      <c r="Q363" s="228">
        <v>0</v>
      </c>
      <c r="R363" s="228">
        <f>Q363*H363</f>
        <v>0</v>
      </c>
      <c r="S363" s="228">
        <v>0</v>
      </c>
      <c r="T363" s="229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230" t="s">
        <v>189</v>
      </c>
      <c r="AT363" s="230" t="s">
        <v>185</v>
      </c>
      <c r="AU363" s="230" t="s">
        <v>190</v>
      </c>
      <c r="AY363" s="15" t="s">
        <v>184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5" t="s">
        <v>81</v>
      </c>
      <c r="BK363" s="231">
        <f>ROUND(I363*H363,2)</f>
        <v>0</v>
      </c>
      <c r="BL363" s="15" t="s">
        <v>190</v>
      </c>
      <c r="BM363" s="230" t="s">
        <v>885</v>
      </c>
    </row>
    <row r="364" s="2" customFormat="1" ht="16.5" customHeight="1">
      <c r="A364" s="36"/>
      <c r="B364" s="37"/>
      <c r="C364" s="217" t="s">
        <v>886</v>
      </c>
      <c r="D364" s="217" t="s">
        <v>185</v>
      </c>
      <c r="E364" s="218" t="s">
        <v>887</v>
      </c>
      <c r="F364" s="219" t="s">
        <v>888</v>
      </c>
      <c r="G364" s="220" t="s">
        <v>188</v>
      </c>
      <c r="H364" s="221">
        <v>1</v>
      </c>
      <c r="I364" s="222"/>
      <c r="J364" s="223">
        <f>ROUND(I364*H364,2)</f>
        <v>0</v>
      </c>
      <c r="K364" s="224"/>
      <c r="L364" s="225"/>
      <c r="M364" s="226" t="s">
        <v>1</v>
      </c>
      <c r="N364" s="227" t="s">
        <v>38</v>
      </c>
      <c r="O364" s="89"/>
      <c r="P364" s="228">
        <f>O364*H364</f>
        <v>0</v>
      </c>
      <c r="Q364" s="228">
        <v>0</v>
      </c>
      <c r="R364" s="228">
        <f>Q364*H364</f>
        <v>0</v>
      </c>
      <c r="S364" s="228">
        <v>0</v>
      </c>
      <c r="T364" s="229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230" t="s">
        <v>189</v>
      </c>
      <c r="AT364" s="230" t="s">
        <v>185</v>
      </c>
      <c r="AU364" s="230" t="s">
        <v>190</v>
      </c>
      <c r="AY364" s="15" t="s">
        <v>184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5" t="s">
        <v>81</v>
      </c>
      <c r="BK364" s="231">
        <f>ROUND(I364*H364,2)</f>
        <v>0</v>
      </c>
      <c r="BL364" s="15" t="s">
        <v>190</v>
      </c>
      <c r="BM364" s="230" t="s">
        <v>889</v>
      </c>
    </row>
    <row r="365" s="2" customFormat="1" ht="16.5" customHeight="1">
      <c r="A365" s="36"/>
      <c r="B365" s="37"/>
      <c r="C365" s="217" t="s">
        <v>524</v>
      </c>
      <c r="D365" s="217" t="s">
        <v>185</v>
      </c>
      <c r="E365" s="218" t="s">
        <v>890</v>
      </c>
      <c r="F365" s="219" t="s">
        <v>891</v>
      </c>
      <c r="G365" s="220" t="s">
        <v>188</v>
      </c>
      <c r="H365" s="221">
        <v>1</v>
      </c>
      <c r="I365" s="222"/>
      <c r="J365" s="223">
        <f>ROUND(I365*H365,2)</f>
        <v>0</v>
      </c>
      <c r="K365" s="224"/>
      <c r="L365" s="225"/>
      <c r="M365" s="226" t="s">
        <v>1</v>
      </c>
      <c r="N365" s="227" t="s">
        <v>38</v>
      </c>
      <c r="O365" s="89"/>
      <c r="P365" s="228">
        <f>O365*H365</f>
        <v>0</v>
      </c>
      <c r="Q365" s="228">
        <v>0</v>
      </c>
      <c r="R365" s="228">
        <f>Q365*H365</f>
        <v>0</v>
      </c>
      <c r="S365" s="228">
        <v>0</v>
      </c>
      <c r="T365" s="229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230" t="s">
        <v>189</v>
      </c>
      <c r="AT365" s="230" t="s">
        <v>185</v>
      </c>
      <c r="AU365" s="230" t="s">
        <v>190</v>
      </c>
      <c r="AY365" s="15" t="s">
        <v>184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5" t="s">
        <v>81</v>
      </c>
      <c r="BK365" s="231">
        <f>ROUND(I365*H365,2)</f>
        <v>0</v>
      </c>
      <c r="BL365" s="15" t="s">
        <v>190</v>
      </c>
      <c r="BM365" s="230" t="s">
        <v>892</v>
      </c>
    </row>
    <row r="366" s="2" customFormat="1" ht="16.5" customHeight="1">
      <c r="A366" s="36"/>
      <c r="B366" s="37"/>
      <c r="C366" s="217" t="s">
        <v>893</v>
      </c>
      <c r="D366" s="217" t="s">
        <v>185</v>
      </c>
      <c r="E366" s="218" t="s">
        <v>894</v>
      </c>
      <c r="F366" s="219" t="s">
        <v>895</v>
      </c>
      <c r="G366" s="220" t="s">
        <v>188</v>
      </c>
      <c r="H366" s="221">
        <v>1</v>
      </c>
      <c r="I366" s="222"/>
      <c r="J366" s="223">
        <f>ROUND(I366*H366,2)</f>
        <v>0</v>
      </c>
      <c r="K366" s="224"/>
      <c r="L366" s="225"/>
      <c r="M366" s="226" t="s">
        <v>1</v>
      </c>
      <c r="N366" s="227" t="s">
        <v>38</v>
      </c>
      <c r="O366" s="89"/>
      <c r="P366" s="228">
        <f>O366*H366</f>
        <v>0</v>
      </c>
      <c r="Q366" s="228">
        <v>0</v>
      </c>
      <c r="R366" s="228">
        <f>Q366*H366</f>
        <v>0</v>
      </c>
      <c r="S366" s="228">
        <v>0</v>
      </c>
      <c r="T366" s="229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230" t="s">
        <v>189</v>
      </c>
      <c r="AT366" s="230" t="s">
        <v>185</v>
      </c>
      <c r="AU366" s="230" t="s">
        <v>190</v>
      </c>
      <c r="AY366" s="15" t="s">
        <v>184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5" t="s">
        <v>81</v>
      </c>
      <c r="BK366" s="231">
        <f>ROUND(I366*H366,2)</f>
        <v>0</v>
      </c>
      <c r="BL366" s="15" t="s">
        <v>190</v>
      </c>
      <c r="BM366" s="230" t="s">
        <v>896</v>
      </c>
    </row>
    <row r="367" s="2" customFormat="1" ht="16.5" customHeight="1">
      <c r="A367" s="36"/>
      <c r="B367" s="37"/>
      <c r="C367" s="217" t="s">
        <v>527</v>
      </c>
      <c r="D367" s="217" t="s">
        <v>185</v>
      </c>
      <c r="E367" s="218" t="s">
        <v>897</v>
      </c>
      <c r="F367" s="219" t="s">
        <v>898</v>
      </c>
      <c r="G367" s="220" t="s">
        <v>188</v>
      </c>
      <c r="H367" s="221">
        <v>1</v>
      </c>
      <c r="I367" s="222"/>
      <c r="J367" s="223">
        <f>ROUND(I367*H367,2)</f>
        <v>0</v>
      </c>
      <c r="K367" s="224"/>
      <c r="L367" s="225"/>
      <c r="M367" s="226" t="s">
        <v>1</v>
      </c>
      <c r="N367" s="227" t="s">
        <v>38</v>
      </c>
      <c r="O367" s="89"/>
      <c r="P367" s="228">
        <f>O367*H367</f>
        <v>0</v>
      </c>
      <c r="Q367" s="228">
        <v>0</v>
      </c>
      <c r="R367" s="228">
        <f>Q367*H367</f>
        <v>0</v>
      </c>
      <c r="S367" s="228">
        <v>0</v>
      </c>
      <c r="T367" s="229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230" t="s">
        <v>189</v>
      </c>
      <c r="AT367" s="230" t="s">
        <v>185</v>
      </c>
      <c r="AU367" s="230" t="s">
        <v>190</v>
      </c>
      <c r="AY367" s="15" t="s">
        <v>184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5" t="s">
        <v>81</v>
      </c>
      <c r="BK367" s="231">
        <f>ROUND(I367*H367,2)</f>
        <v>0</v>
      </c>
      <c r="BL367" s="15" t="s">
        <v>190</v>
      </c>
      <c r="BM367" s="230" t="s">
        <v>899</v>
      </c>
    </row>
    <row r="368" s="2" customFormat="1" ht="16.5" customHeight="1">
      <c r="A368" s="36"/>
      <c r="B368" s="37"/>
      <c r="C368" s="217" t="s">
        <v>900</v>
      </c>
      <c r="D368" s="217" t="s">
        <v>185</v>
      </c>
      <c r="E368" s="218" t="s">
        <v>901</v>
      </c>
      <c r="F368" s="219" t="s">
        <v>902</v>
      </c>
      <c r="G368" s="220" t="s">
        <v>188</v>
      </c>
      <c r="H368" s="221">
        <v>1</v>
      </c>
      <c r="I368" s="222"/>
      <c r="J368" s="223">
        <f>ROUND(I368*H368,2)</f>
        <v>0</v>
      </c>
      <c r="K368" s="224"/>
      <c r="L368" s="225"/>
      <c r="M368" s="226" t="s">
        <v>1</v>
      </c>
      <c r="N368" s="227" t="s">
        <v>38</v>
      </c>
      <c r="O368" s="89"/>
      <c r="P368" s="228">
        <f>O368*H368</f>
        <v>0</v>
      </c>
      <c r="Q368" s="228">
        <v>0</v>
      </c>
      <c r="R368" s="228">
        <f>Q368*H368</f>
        <v>0</v>
      </c>
      <c r="S368" s="228">
        <v>0</v>
      </c>
      <c r="T368" s="229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230" t="s">
        <v>189</v>
      </c>
      <c r="AT368" s="230" t="s">
        <v>185</v>
      </c>
      <c r="AU368" s="230" t="s">
        <v>190</v>
      </c>
      <c r="AY368" s="15" t="s">
        <v>184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5" t="s">
        <v>81</v>
      </c>
      <c r="BK368" s="231">
        <f>ROUND(I368*H368,2)</f>
        <v>0</v>
      </c>
      <c r="BL368" s="15" t="s">
        <v>190</v>
      </c>
      <c r="BM368" s="230" t="s">
        <v>903</v>
      </c>
    </row>
    <row r="369" s="2" customFormat="1" ht="16.5" customHeight="1">
      <c r="A369" s="36"/>
      <c r="B369" s="37"/>
      <c r="C369" s="217" t="s">
        <v>531</v>
      </c>
      <c r="D369" s="217" t="s">
        <v>185</v>
      </c>
      <c r="E369" s="218" t="s">
        <v>904</v>
      </c>
      <c r="F369" s="219" t="s">
        <v>905</v>
      </c>
      <c r="G369" s="220" t="s">
        <v>188</v>
      </c>
      <c r="H369" s="221">
        <v>1</v>
      </c>
      <c r="I369" s="222"/>
      <c r="J369" s="223">
        <f>ROUND(I369*H369,2)</f>
        <v>0</v>
      </c>
      <c r="K369" s="224"/>
      <c r="L369" s="225"/>
      <c r="M369" s="226" t="s">
        <v>1</v>
      </c>
      <c r="N369" s="227" t="s">
        <v>38</v>
      </c>
      <c r="O369" s="89"/>
      <c r="P369" s="228">
        <f>O369*H369</f>
        <v>0</v>
      </c>
      <c r="Q369" s="228">
        <v>0</v>
      </c>
      <c r="R369" s="228">
        <f>Q369*H369</f>
        <v>0</v>
      </c>
      <c r="S369" s="228">
        <v>0</v>
      </c>
      <c r="T369" s="229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230" t="s">
        <v>189</v>
      </c>
      <c r="AT369" s="230" t="s">
        <v>185</v>
      </c>
      <c r="AU369" s="230" t="s">
        <v>190</v>
      </c>
      <c r="AY369" s="15" t="s">
        <v>184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5" t="s">
        <v>81</v>
      </c>
      <c r="BK369" s="231">
        <f>ROUND(I369*H369,2)</f>
        <v>0</v>
      </c>
      <c r="BL369" s="15" t="s">
        <v>190</v>
      </c>
      <c r="BM369" s="230" t="s">
        <v>906</v>
      </c>
    </row>
    <row r="370" s="2" customFormat="1" ht="16.5" customHeight="1">
      <c r="A370" s="36"/>
      <c r="B370" s="37"/>
      <c r="C370" s="217" t="s">
        <v>907</v>
      </c>
      <c r="D370" s="217" t="s">
        <v>185</v>
      </c>
      <c r="E370" s="218" t="s">
        <v>908</v>
      </c>
      <c r="F370" s="219" t="s">
        <v>909</v>
      </c>
      <c r="G370" s="220" t="s">
        <v>188</v>
      </c>
      <c r="H370" s="221">
        <v>1</v>
      </c>
      <c r="I370" s="222"/>
      <c r="J370" s="223">
        <f>ROUND(I370*H370,2)</f>
        <v>0</v>
      </c>
      <c r="K370" s="224"/>
      <c r="L370" s="225"/>
      <c r="M370" s="226" t="s">
        <v>1</v>
      </c>
      <c r="N370" s="227" t="s">
        <v>38</v>
      </c>
      <c r="O370" s="89"/>
      <c r="P370" s="228">
        <f>O370*H370</f>
        <v>0</v>
      </c>
      <c r="Q370" s="228">
        <v>0</v>
      </c>
      <c r="R370" s="228">
        <f>Q370*H370</f>
        <v>0</v>
      </c>
      <c r="S370" s="228">
        <v>0</v>
      </c>
      <c r="T370" s="229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230" t="s">
        <v>189</v>
      </c>
      <c r="AT370" s="230" t="s">
        <v>185</v>
      </c>
      <c r="AU370" s="230" t="s">
        <v>190</v>
      </c>
      <c r="AY370" s="15" t="s">
        <v>184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5" t="s">
        <v>81</v>
      </c>
      <c r="BK370" s="231">
        <f>ROUND(I370*H370,2)</f>
        <v>0</v>
      </c>
      <c r="BL370" s="15" t="s">
        <v>190</v>
      </c>
      <c r="BM370" s="230" t="s">
        <v>910</v>
      </c>
    </row>
    <row r="371" s="2" customFormat="1" ht="16.5" customHeight="1">
      <c r="A371" s="36"/>
      <c r="B371" s="37"/>
      <c r="C371" s="237" t="s">
        <v>911</v>
      </c>
      <c r="D371" s="237" t="s">
        <v>858</v>
      </c>
      <c r="E371" s="238" t="s">
        <v>912</v>
      </c>
      <c r="F371" s="239" t="s">
        <v>913</v>
      </c>
      <c r="G371" s="240" t="s">
        <v>560</v>
      </c>
      <c r="H371" s="241">
        <v>1</v>
      </c>
      <c r="I371" s="242"/>
      <c r="J371" s="243">
        <f>ROUND(I371*H371,2)</f>
        <v>0</v>
      </c>
      <c r="K371" s="244"/>
      <c r="L371" s="42"/>
      <c r="M371" s="245" t="s">
        <v>1</v>
      </c>
      <c r="N371" s="246" t="s">
        <v>38</v>
      </c>
      <c r="O371" s="89"/>
      <c r="P371" s="228">
        <f>O371*H371</f>
        <v>0</v>
      </c>
      <c r="Q371" s="228">
        <v>0</v>
      </c>
      <c r="R371" s="228">
        <f>Q371*H371</f>
        <v>0</v>
      </c>
      <c r="S371" s="228">
        <v>0</v>
      </c>
      <c r="T371" s="229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230" t="s">
        <v>190</v>
      </c>
      <c r="AT371" s="230" t="s">
        <v>858</v>
      </c>
      <c r="AU371" s="230" t="s">
        <v>190</v>
      </c>
      <c r="AY371" s="15" t="s">
        <v>184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5" t="s">
        <v>81</v>
      </c>
      <c r="BK371" s="231">
        <f>ROUND(I371*H371,2)</f>
        <v>0</v>
      </c>
      <c r="BL371" s="15" t="s">
        <v>190</v>
      </c>
      <c r="BM371" s="230" t="s">
        <v>914</v>
      </c>
    </row>
    <row r="372" s="2" customFormat="1" ht="16.5" customHeight="1">
      <c r="A372" s="36"/>
      <c r="B372" s="37"/>
      <c r="C372" s="237" t="s">
        <v>534</v>
      </c>
      <c r="D372" s="237" t="s">
        <v>858</v>
      </c>
      <c r="E372" s="238" t="s">
        <v>915</v>
      </c>
      <c r="F372" s="239" t="s">
        <v>916</v>
      </c>
      <c r="G372" s="240" t="s">
        <v>560</v>
      </c>
      <c r="H372" s="241">
        <v>1</v>
      </c>
      <c r="I372" s="242"/>
      <c r="J372" s="243">
        <f>ROUND(I372*H372,2)</f>
        <v>0</v>
      </c>
      <c r="K372" s="244"/>
      <c r="L372" s="42"/>
      <c r="M372" s="245" t="s">
        <v>1</v>
      </c>
      <c r="N372" s="246" t="s">
        <v>38</v>
      </c>
      <c r="O372" s="89"/>
      <c r="P372" s="228">
        <f>O372*H372</f>
        <v>0</v>
      </c>
      <c r="Q372" s="228">
        <v>0</v>
      </c>
      <c r="R372" s="228">
        <f>Q372*H372</f>
        <v>0</v>
      </c>
      <c r="S372" s="228">
        <v>0</v>
      </c>
      <c r="T372" s="229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230" t="s">
        <v>190</v>
      </c>
      <c r="AT372" s="230" t="s">
        <v>858</v>
      </c>
      <c r="AU372" s="230" t="s">
        <v>190</v>
      </c>
      <c r="AY372" s="15" t="s">
        <v>184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5" t="s">
        <v>81</v>
      </c>
      <c r="BK372" s="231">
        <f>ROUND(I372*H372,2)</f>
        <v>0</v>
      </c>
      <c r="BL372" s="15" t="s">
        <v>190</v>
      </c>
      <c r="BM372" s="230" t="s">
        <v>917</v>
      </c>
    </row>
    <row r="373" s="2" customFormat="1">
      <c r="A373" s="36"/>
      <c r="B373" s="37"/>
      <c r="C373" s="38"/>
      <c r="D373" s="232" t="s">
        <v>243</v>
      </c>
      <c r="E373" s="38"/>
      <c r="F373" s="233" t="s">
        <v>918</v>
      </c>
      <c r="G373" s="38"/>
      <c r="H373" s="38"/>
      <c r="I373" s="234"/>
      <c r="J373" s="38"/>
      <c r="K373" s="38"/>
      <c r="L373" s="42"/>
      <c r="M373" s="235"/>
      <c r="N373" s="236"/>
      <c r="O373" s="89"/>
      <c r="P373" s="89"/>
      <c r="Q373" s="89"/>
      <c r="R373" s="89"/>
      <c r="S373" s="89"/>
      <c r="T373" s="90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5" t="s">
        <v>243</v>
      </c>
      <c r="AU373" s="15" t="s">
        <v>190</v>
      </c>
    </row>
    <row r="374" s="2" customFormat="1" ht="16.5" customHeight="1">
      <c r="A374" s="36"/>
      <c r="B374" s="37"/>
      <c r="C374" s="237" t="s">
        <v>539</v>
      </c>
      <c r="D374" s="237" t="s">
        <v>858</v>
      </c>
      <c r="E374" s="238" t="s">
        <v>919</v>
      </c>
      <c r="F374" s="239" t="s">
        <v>920</v>
      </c>
      <c r="G374" s="240" t="s">
        <v>188</v>
      </c>
      <c r="H374" s="241">
        <v>1</v>
      </c>
      <c r="I374" s="242"/>
      <c r="J374" s="243">
        <f>ROUND(I374*H374,2)</f>
        <v>0</v>
      </c>
      <c r="K374" s="244"/>
      <c r="L374" s="42"/>
      <c r="M374" s="260" t="s">
        <v>1</v>
      </c>
      <c r="N374" s="261" t="s">
        <v>38</v>
      </c>
      <c r="O374" s="262"/>
      <c r="P374" s="263">
        <f>O374*H374</f>
        <v>0</v>
      </c>
      <c r="Q374" s="263">
        <v>0</v>
      </c>
      <c r="R374" s="263">
        <f>Q374*H374</f>
        <v>0</v>
      </c>
      <c r="S374" s="263">
        <v>0</v>
      </c>
      <c r="T374" s="264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230" t="s">
        <v>190</v>
      </c>
      <c r="AT374" s="230" t="s">
        <v>858</v>
      </c>
      <c r="AU374" s="230" t="s">
        <v>190</v>
      </c>
      <c r="AY374" s="15" t="s">
        <v>184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5" t="s">
        <v>81</v>
      </c>
      <c r="BK374" s="231">
        <f>ROUND(I374*H374,2)</f>
        <v>0</v>
      </c>
      <c r="BL374" s="15" t="s">
        <v>190</v>
      </c>
      <c r="BM374" s="230" t="s">
        <v>921</v>
      </c>
    </row>
    <row r="375" s="2" customFormat="1" ht="6.96" customHeight="1">
      <c r="A375" s="36"/>
      <c r="B375" s="64"/>
      <c r="C375" s="65"/>
      <c r="D375" s="65"/>
      <c r="E375" s="65"/>
      <c r="F375" s="65"/>
      <c r="G375" s="65"/>
      <c r="H375" s="65"/>
      <c r="I375" s="65"/>
      <c r="J375" s="65"/>
      <c r="K375" s="65"/>
      <c r="L375" s="42"/>
      <c r="M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</row>
  </sheetData>
  <sheetProtection sheet="1" autoFilter="0" formatColumns="0" formatRows="0" objects="1" scenarios="1" spinCount="100000" saltValue="bpbHeofoPkt7lljNCmWWpy0nlJGN5mmfEonk4wrRMArE8NBdyHh+yTZp9kStpYJw/hjFtE9AKII5RJQsDMUQ+Q==" hashValue="hnhXRNzuf4Nog37xa7WtuIRIOzrc8j3KgEpyaWq3tGxWBJeDihP8NmiBtApSH3OzmiIUcRw7GVMRzhUOiYnoHg==" algorithmName="SHA-512" password="CC35"/>
  <autoFilter ref="C133:K374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144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Odborné učiliště Příbram - kompletní rekonstrukce el. rozvodů - dílny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145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922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12. 5. 2021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ROUND(J122,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ROUND((SUM(BE122:BE159)),  2)</f>
        <v>0</v>
      </c>
      <c r="G33" s="36"/>
      <c r="H33" s="36"/>
      <c r="I33" s="153">
        <v>0.20999999999999999</v>
      </c>
      <c r="J33" s="152">
        <f>ROUND(((SUM(BE122:BE159))*I33),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ROUND((SUM(BF122:BF159)),  2)</f>
        <v>0</v>
      </c>
      <c r="G34" s="36"/>
      <c r="H34" s="36"/>
      <c r="I34" s="153">
        <v>0.14999999999999999</v>
      </c>
      <c r="J34" s="152">
        <f>ROUND(((SUM(BF122:BF159))*I34),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ROUND((SUM(BG122:BG159)),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ROUND((SUM(BH122:BH159)),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ROUND((SUM(BI122:BI159)),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Odborné učiliště Příbram - kompletní rekonstrukce el. rozvodů - dílny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145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02 - Svítidla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12. 5. 2021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148</v>
      </c>
      <c r="D94" s="174"/>
      <c r="E94" s="174"/>
      <c r="F94" s="174"/>
      <c r="G94" s="174"/>
      <c r="H94" s="174"/>
      <c r="I94" s="174"/>
      <c r="J94" s="175" t="s">
        <v>149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150</v>
      </c>
      <c r="D96" s="38"/>
      <c r="E96" s="38"/>
      <c r="F96" s="38"/>
      <c r="G96" s="38"/>
      <c r="H96" s="38"/>
      <c r="I96" s="38"/>
      <c r="J96" s="108">
        <f>J122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151</v>
      </c>
    </row>
    <row r="97" s="9" customFormat="1" ht="24.96" customHeight="1">
      <c r="A97" s="9"/>
      <c r="B97" s="177"/>
      <c r="C97" s="178"/>
      <c r="D97" s="179" t="s">
        <v>152</v>
      </c>
      <c r="E97" s="180"/>
      <c r="F97" s="180"/>
      <c r="G97" s="180"/>
      <c r="H97" s="180"/>
      <c r="I97" s="180"/>
      <c r="J97" s="181">
        <f>J123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923</v>
      </c>
      <c r="E98" s="186"/>
      <c r="F98" s="186"/>
      <c r="G98" s="186"/>
      <c r="H98" s="186"/>
      <c r="I98" s="186"/>
      <c r="J98" s="187">
        <f>J124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7"/>
      <c r="C99" s="178"/>
      <c r="D99" s="179" t="s">
        <v>924</v>
      </c>
      <c r="E99" s="180"/>
      <c r="F99" s="180"/>
      <c r="G99" s="180"/>
      <c r="H99" s="180"/>
      <c r="I99" s="180"/>
      <c r="J99" s="181">
        <f>J151</f>
        <v>0</v>
      </c>
      <c r="K99" s="178"/>
      <c r="L99" s="18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3"/>
      <c r="C100" s="184"/>
      <c r="D100" s="185" t="s">
        <v>925</v>
      </c>
      <c r="E100" s="186"/>
      <c r="F100" s="186"/>
      <c r="G100" s="186"/>
      <c r="H100" s="186"/>
      <c r="I100" s="186"/>
      <c r="J100" s="187">
        <f>J152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7"/>
      <c r="C101" s="178"/>
      <c r="D101" s="179" t="s">
        <v>926</v>
      </c>
      <c r="E101" s="180"/>
      <c r="F101" s="180"/>
      <c r="G101" s="180"/>
      <c r="H101" s="180"/>
      <c r="I101" s="180"/>
      <c r="J101" s="181">
        <f>J156</f>
        <v>0</v>
      </c>
      <c r="K101" s="178"/>
      <c r="L101" s="18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3"/>
      <c r="C102" s="184"/>
      <c r="D102" s="185" t="s">
        <v>927</v>
      </c>
      <c r="E102" s="186"/>
      <c r="F102" s="186"/>
      <c r="G102" s="186"/>
      <c r="H102" s="186"/>
      <c r="I102" s="186"/>
      <c r="J102" s="187">
        <f>J157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170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26.25" customHeight="1">
      <c r="A112" s="36"/>
      <c r="B112" s="37"/>
      <c r="C112" s="38"/>
      <c r="D112" s="38"/>
      <c r="E112" s="172" t="str">
        <f>E7</f>
        <v>Odborné učiliště Příbram - kompletní rekonstrukce el. rozvodů - dílny</v>
      </c>
      <c r="F112" s="30"/>
      <c r="G112" s="30"/>
      <c r="H112" s="30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145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74" t="str">
        <f>E9</f>
        <v>02 - Svítidla</v>
      </c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8"/>
      <c r="E116" s="38"/>
      <c r="F116" s="25" t="str">
        <f>F12</f>
        <v xml:space="preserve"> </v>
      </c>
      <c r="G116" s="38"/>
      <c r="H116" s="38"/>
      <c r="I116" s="30" t="s">
        <v>22</v>
      </c>
      <c r="J116" s="77" t="str">
        <f>IF(J12="","",J12)</f>
        <v>12. 5. 2021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24</v>
      </c>
      <c r="D118" s="38"/>
      <c r="E118" s="38"/>
      <c r="F118" s="25" t="str">
        <f>E15</f>
        <v xml:space="preserve"> </v>
      </c>
      <c r="G118" s="38"/>
      <c r="H118" s="38"/>
      <c r="I118" s="30" t="s">
        <v>29</v>
      </c>
      <c r="J118" s="34" t="str">
        <f>E21</f>
        <v xml:space="preserve"> 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27</v>
      </c>
      <c r="D119" s="38"/>
      <c r="E119" s="38"/>
      <c r="F119" s="25" t="str">
        <f>IF(E18="","",E18)</f>
        <v>Vyplň údaj</v>
      </c>
      <c r="G119" s="38"/>
      <c r="H119" s="38"/>
      <c r="I119" s="30" t="s">
        <v>31</v>
      </c>
      <c r="J119" s="34" t="str">
        <f>E24</f>
        <v xml:space="preserve"> 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89"/>
      <c r="B121" s="190"/>
      <c r="C121" s="191" t="s">
        <v>171</v>
      </c>
      <c r="D121" s="192" t="s">
        <v>58</v>
      </c>
      <c r="E121" s="192" t="s">
        <v>54</v>
      </c>
      <c r="F121" s="192" t="s">
        <v>55</v>
      </c>
      <c r="G121" s="192" t="s">
        <v>172</v>
      </c>
      <c r="H121" s="192" t="s">
        <v>173</v>
      </c>
      <c r="I121" s="192" t="s">
        <v>174</v>
      </c>
      <c r="J121" s="193" t="s">
        <v>149</v>
      </c>
      <c r="K121" s="194" t="s">
        <v>175</v>
      </c>
      <c r="L121" s="195"/>
      <c r="M121" s="98" t="s">
        <v>1</v>
      </c>
      <c r="N121" s="99" t="s">
        <v>37</v>
      </c>
      <c r="O121" s="99" t="s">
        <v>176</v>
      </c>
      <c r="P121" s="99" t="s">
        <v>177</v>
      </c>
      <c r="Q121" s="99" t="s">
        <v>178</v>
      </c>
      <c r="R121" s="99" t="s">
        <v>179</v>
      </c>
      <c r="S121" s="99" t="s">
        <v>180</v>
      </c>
      <c r="T121" s="100" t="s">
        <v>181</v>
      </c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</row>
    <row r="122" s="2" customFormat="1" ht="22.8" customHeight="1">
      <c r="A122" s="36"/>
      <c r="B122" s="37"/>
      <c r="C122" s="105" t="s">
        <v>182</v>
      </c>
      <c r="D122" s="38"/>
      <c r="E122" s="38"/>
      <c r="F122" s="38"/>
      <c r="G122" s="38"/>
      <c r="H122" s="38"/>
      <c r="I122" s="38"/>
      <c r="J122" s="196">
        <f>BK122</f>
        <v>0</v>
      </c>
      <c r="K122" s="38"/>
      <c r="L122" s="42"/>
      <c r="M122" s="101"/>
      <c r="N122" s="197"/>
      <c r="O122" s="102"/>
      <c r="P122" s="198">
        <f>P123+P151+P156</f>
        <v>0</v>
      </c>
      <c r="Q122" s="102"/>
      <c r="R122" s="198">
        <f>R123+R151+R156</f>
        <v>0</v>
      </c>
      <c r="S122" s="102"/>
      <c r="T122" s="199">
        <f>T123+T151+T156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72</v>
      </c>
      <c r="AU122" s="15" t="s">
        <v>151</v>
      </c>
      <c r="BK122" s="200">
        <f>BK123+BK151+BK156</f>
        <v>0</v>
      </c>
    </row>
    <row r="123" s="12" customFormat="1" ht="25.92" customHeight="1">
      <c r="A123" s="12"/>
      <c r="B123" s="201"/>
      <c r="C123" s="202"/>
      <c r="D123" s="203" t="s">
        <v>72</v>
      </c>
      <c r="E123" s="204" t="s">
        <v>183</v>
      </c>
      <c r="F123" s="204" t="s">
        <v>183</v>
      </c>
      <c r="G123" s="202"/>
      <c r="H123" s="202"/>
      <c r="I123" s="205"/>
      <c r="J123" s="206">
        <f>BK123</f>
        <v>0</v>
      </c>
      <c r="K123" s="202"/>
      <c r="L123" s="207"/>
      <c r="M123" s="208"/>
      <c r="N123" s="209"/>
      <c r="O123" s="209"/>
      <c r="P123" s="210">
        <f>P124</f>
        <v>0</v>
      </c>
      <c r="Q123" s="209"/>
      <c r="R123" s="210">
        <f>R124</f>
        <v>0</v>
      </c>
      <c r="S123" s="209"/>
      <c r="T123" s="21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81</v>
      </c>
      <c r="AT123" s="213" t="s">
        <v>72</v>
      </c>
      <c r="AU123" s="213" t="s">
        <v>73</v>
      </c>
      <c r="AY123" s="212" t="s">
        <v>184</v>
      </c>
      <c r="BK123" s="214">
        <f>BK124</f>
        <v>0</v>
      </c>
    </row>
    <row r="124" s="12" customFormat="1" ht="22.8" customHeight="1">
      <c r="A124" s="12"/>
      <c r="B124" s="201"/>
      <c r="C124" s="202"/>
      <c r="D124" s="203" t="s">
        <v>72</v>
      </c>
      <c r="E124" s="215" t="s">
        <v>78</v>
      </c>
      <c r="F124" s="215" t="s">
        <v>85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SUM(P125:P150)</f>
        <v>0</v>
      </c>
      <c r="Q124" s="209"/>
      <c r="R124" s="210">
        <f>SUM(R125:R150)</f>
        <v>0</v>
      </c>
      <c r="S124" s="209"/>
      <c r="T124" s="211">
        <f>SUM(T125:T150)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81</v>
      </c>
      <c r="AT124" s="213" t="s">
        <v>72</v>
      </c>
      <c r="AU124" s="213" t="s">
        <v>81</v>
      </c>
      <c r="AY124" s="212" t="s">
        <v>184</v>
      </c>
      <c r="BK124" s="214">
        <f>SUM(BK125:BK150)</f>
        <v>0</v>
      </c>
    </row>
    <row r="125" s="2" customFormat="1" ht="16.5" customHeight="1">
      <c r="A125" s="36"/>
      <c r="B125" s="37"/>
      <c r="C125" s="217" t="s">
        <v>81</v>
      </c>
      <c r="D125" s="217" t="s">
        <v>185</v>
      </c>
      <c r="E125" s="218" t="s">
        <v>928</v>
      </c>
      <c r="F125" s="219" t="s">
        <v>929</v>
      </c>
      <c r="G125" s="220" t="s">
        <v>188</v>
      </c>
      <c r="H125" s="221">
        <v>181</v>
      </c>
      <c r="I125" s="222"/>
      <c r="J125" s="223">
        <f>ROUND(I125*H125,2)</f>
        <v>0</v>
      </c>
      <c r="K125" s="224"/>
      <c r="L125" s="225"/>
      <c r="M125" s="226" t="s">
        <v>1</v>
      </c>
      <c r="N125" s="227" t="s">
        <v>38</v>
      </c>
      <c r="O125" s="89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30" t="s">
        <v>189</v>
      </c>
      <c r="AT125" s="230" t="s">
        <v>185</v>
      </c>
      <c r="AU125" s="230" t="s">
        <v>83</v>
      </c>
      <c r="AY125" s="15" t="s">
        <v>184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5" t="s">
        <v>81</v>
      </c>
      <c r="BK125" s="231">
        <f>ROUND(I125*H125,2)</f>
        <v>0</v>
      </c>
      <c r="BL125" s="15" t="s">
        <v>190</v>
      </c>
      <c r="BM125" s="230" t="s">
        <v>930</v>
      </c>
    </row>
    <row r="126" s="2" customFormat="1">
      <c r="A126" s="36"/>
      <c r="B126" s="37"/>
      <c r="C126" s="38"/>
      <c r="D126" s="232" t="s">
        <v>243</v>
      </c>
      <c r="E126" s="38"/>
      <c r="F126" s="233" t="s">
        <v>931</v>
      </c>
      <c r="G126" s="38"/>
      <c r="H126" s="38"/>
      <c r="I126" s="234"/>
      <c r="J126" s="38"/>
      <c r="K126" s="38"/>
      <c r="L126" s="42"/>
      <c r="M126" s="235"/>
      <c r="N126" s="236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243</v>
      </c>
      <c r="AU126" s="15" t="s">
        <v>83</v>
      </c>
    </row>
    <row r="127" s="2" customFormat="1" ht="16.5" customHeight="1">
      <c r="A127" s="36"/>
      <c r="B127" s="37"/>
      <c r="C127" s="217" t="s">
        <v>83</v>
      </c>
      <c r="D127" s="217" t="s">
        <v>185</v>
      </c>
      <c r="E127" s="218" t="s">
        <v>932</v>
      </c>
      <c r="F127" s="219" t="s">
        <v>933</v>
      </c>
      <c r="G127" s="220" t="s">
        <v>188</v>
      </c>
      <c r="H127" s="221">
        <v>160</v>
      </c>
      <c r="I127" s="222"/>
      <c r="J127" s="223">
        <f>ROUND(I127*H127,2)</f>
        <v>0</v>
      </c>
      <c r="K127" s="224"/>
      <c r="L127" s="225"/>
      <c r="M127" s="226" t="s">
        <v>1</v>
      </c>
      <c r="N127" s="227" t="s">
        <v>38</v>
      </c>
      <c r="O127" s="89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0" t="s">
        <v>189</v>
      </c>
      <c r="AT127" s="230" t="s">
        <v>185</v>
      </c>
      <c r="AU127" s="230" t="s">
        <v>83</v>
      </c>
      <c r="AY127" s="15" t="s">
        <v>184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5" t="s">
        <v>81</v>
      </c>
      <c r="BK127" s="231">
        <f>ROUND(I127*H127,2)</f>
        <v>0</v>
      </c>
      <c r="BL127" s="15" t="s">
        <v>190</v>
      </c>
      <c r="BM127" s="230" t="s">
        <v>934</v>
      </c>
    </row>
    <row r="128" s="2" customFormat="1">
      <c r="A128" s="36"/>
      <c r="B128" s="37"/>
      <c r="C128" s="38"/>
      <c r="D128" s="232" t="s">
        <v>243</v>
      </c>
      <c r="E128" s="38"/>
      <c r="F128" s="233" t="s">
        <v>935</v>
      </c>
      <c r="G128" s="38"/>
      <c r="H128" s="38"/>
      <c r="I128" s="234"/>
      <c r="J128" s="38"/>
      <c r="K128" s="38"/>
      <c r="L128" s="42"/>
      <c r="M128" s="235"/>
      <c r="N128" s="236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243</v>
      </c>
      <c r="AU128" s="15" t="s">
        <v>83</v>
      </c>
    </row>
    <row r="129" s="2" customFormat="1" ht="16.5" customHeight="1">
      <c r="A129" s="36"/>
      <c r="B129" s="37"/>
      <c r="C129" s="217" t="s">
        <v>193</v>
      </c>
      <c r="D129" s="217" t="s">
        <v>185</v>
      </c>
      <c r="E129" s="218" t="s">
        <v>936</v>
      </c>
      <c r="F129" s="219" t="s">
        <v>937</v>
      </c>
      <c r="G129" s="220" t="s">
        <v>188</v>
      </c>
      <c r="H129" s="221">
        <v>55</v>
      </c>
      <c r="I129" s="222"/>
      <c r="J129" s="223">
        <f>ROUND(I129*H129,2)</f>
        <v>0</v>
      </c>
      <c r="K129" s="224"/>
      <c r="L129" s="225"/>
      <c r="M129" s="226" t="s">
        <v>1</v>
      </c>
      <c r="N129" s="227" t="s">
        <v>38</v>
      </c>
      <c r="O129" s="89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0" t="s">
        <v>189</v>
      </c>
      <c r="AT129" s="230" t="s">
        <v>185</v>
      </c>
      <c r="AU129" s="230" t="s">
        <v>83</v>
      </c>
      <c r="AY129" s="15" t="s">
        <v>184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5" t="s">
        <v>81</v>
      </c>
      <c r="BK129" s="231">
        <f>ROUND(I129*H129,2)</f>
        <v>0</v>
      </c>
      <c r="BL129" s="15" t="s">
        <v>190</v>
      </c>
      <c r="BM129" s="230" t="s">
        <v>938</v>
      </c>
    </row>
    <row r="130" s="2" customFormat="1">
      <c r="A130" s="36"/>
      <c r="B130" s="37"/>
      <c r="C130" s="38"/>
      <c r="D130" s="232" t="s">
        <v>243</v>
      </c>
      <c r="E130" s="38"/>
      <c r="F130" s="233" t="s">
        <v>939</v>
      </c>
      <c r="G130" s="38"/>
      <c r="H130" s="38"/>
      <c r="I130" s="234"/>
      <c r="J130" s="38"/>
      <c r="K130" s="38"/>
      <c r="L130" s="42"/>
      <c r="M130" s="235"/>
      <c r="N130" s="236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243</v>
      </c>
      <c r="AU130" s="15" t="s">
        <v>83</v>
      </c>
    </row>
    <row r="131" s="2" customFormat="1" ht="16.5" customHeight="1">
      <c r="A131" s="36"/>
      <c r="B131" s="37"/>
      <c r="C131" s="217" t="s">
        <v>190</v>
      </c>
      <c r="D131" s="217" t="s">
        <v>185</v>
      </c>
      <c r="E131" s="218" t="s">
        <v>940</v>
      </c>
      <c r="F131" s="219" t="s">
        <v>941</v>
      </c>
      <c r="G131" s="220" t="s">
        <v>188</v>
      </c>
      <c r="H131" s="221">
        <v>37</v>
      </c>
      <c r="I131" s="222"/>
      <c r="J131" s="223">
        <f>ROUND(I131*H131,2)</f>
        <v>0</v>
      </c>
      <c r="K131" s="224"/>
      <c r="L131" s="225"/>
      <c r="M131" s="226" t="s">
        <v>1</v>
      </c>
      <c r="N131" s="227" t="s">
        <v>38</v>
      </c>
      <c r="O131" s="89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0" t="s">
        <v>189</v>
      </c>
      <c r="AT131" s="230" t="s">
        <v>185</v>
      </c>
      <c r="AU131" s="230" t="s">
        <v>83</v>
      </c>
      <c r="AY131" s="15" t="s">
        <v>184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5" t="s">
        <v>81</v>
      </c>
      <c r="BK131" s="231">
        <f>ROUND(I131*H131,2)</f>
        <v>0</v>
      </c>
      <c r="BL131" s="15" t="s">
        <v>190</v>
      </c>
      <c r="BM131" s="230" t="s">
        <v>942</v>
      </c>
    </row>
    <row r="132" s="2" customFormat="1">
      <c r="A132" s="36"/>
      <c r="B132" s="37"/>
      <c r="C132" s="38"/>
      <c r="D132" s="232" t="s">
        <v>243</v>
      </c>
      <c r="E132" s="38"/>
      <c r="F132" s="233" t="s">
        <v>943</v>
      </c>
      <c r="G132" s="38"/>
      <c r="H132" s="38"/>
      <c r="I132" s="234"/>
      <c r="J132" s="38"/>
      <c r="K132" s="38"/>
      <c r="L132" s="42"/>
      <c r="M132" s="235"/>
      <c r="N132" s="236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243</v>
      </c>
      <c r="AU132" s="15" t="s">
        <v>83</v>
      </c>
    </row>
    <row r="133" s="2" customFormat="1" ht="16.5" customHeight="1">
      <c r="A133" s="36"/>
      <c r="B133" s="37"/>
      <c r="C133" s="217" t="s">
        <v>199</v>
      </c>
      <c r="D133" s="217" t="s">
        <v>185</v>
      </c>
      <c r="E133" s="218" t="s">
        <v>944</v>
      </c>
      <c r="F133" s="219" t="s">
        <v>945</v>
      </c>
      <c r="G133" s="220" t="s">
        <v>188</v>
      </c>
      <c r="H133" s="221">
        <v>57</v>
      </c>
      <c r="I133" s="222"/>
      <c r="J133" s="223">
        <f>ROUND(I133*H133,2)</f>
        <v>0</v>
      </c>
      <c r="K133" s="224"/>
      <c r="L133" s="225"/>
      <c r="M133" s="226" t="s">
        <v>1</v>
      </c>
      <c r="N133" s="227" t="s">
        <v>38</v>
      </c>
      <c r="O133" s="89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0" t="s">
        <v>189</v>
      </c>
      <c r="AT133" s="230" t="s">
        <v>185</v>
      </c>
      <c r="AU133" s="230" t="s">
        <v>83</v>
      </c>
      <c r="AY133" s="15" t="s">
        <v>184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5" t="s">
        <v>81</v>
      </c>
      <c r="BK133" s="231">
        <f>ROUND(I133*H133,2)</f>
        <v>0</v>
      </c>
      <c r="BL133" s="15" t="s">
        <v>190</v>
      </c>
      <c r="BM133" s="230" t="s">
        <v>946</v>
      </c>
    </row>
    <row r="134" s="2" customFormat="1">
      <c r="A134" s="36"/>
      <c r="B134" s="37"/>
      <c r="C134" s="38"/>
      <c r="D134" s="232" t="s">
        <v>243</v>
      </c>
      <c r="E134" s="38"/>
      <c r="F134" s="233" t="s">
        <v>947</v>
      </c>
      <c r="G134" s="38"/>
      <c r="H134" s="38"/>
      <c r="I134" s="234"/>
      <c r="J134" s="38"/>
      <c r="K134" s="38"/>
      <c r="L134" s="42"/>
      <c r="M134" s="235"/>
      <c r="N134" s="236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243</v>
      </c>
      <c r="AU134" s="15" t="s">
        <v>83</v>
      </c>
    </row>
    <row r="135" s="2" customFormat="1" ht="16.5" customHeight="1">
      <c r="A135" s="36"/>
      <c r="B135" s="37"/>
      <c r="C135" s="217" t="s">
        <v>196</v>
      </c>
      <c r="D135" s="217" t="s">
        <v>185</v>
      </c>
      <c r="E135" s="218" t="s">
        <v>948</v>
      </c>
      <c r="F135" s="219" t="s">
        <v>949</v>
      </c>
      <c r="G135" s="220" t="s">
        <v>188</v>
      </c>
      <c r="H135" s="221">
        <v>10</v>
      </c>
      <c r="I135" s="222"/>
      <c r="J135" s="223">
        <f>ROUND(I135*H135,2)</f>
        <v>0</v>
      </c>
      <c r="K135" s="224"/>
      <c r="L135" s="225"/>
      <c r="M135" s="226" t="s">
        <v>1</v>
      </c>
      <c r="N135" s="227" t="s">
        <v>38</v>
      </c>
      <c r="O135" s="89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0" t="s">
        <v>189</v>
      </c>
      <c r="AT135" s="230" t="s">
        <v>185</v>
      </c>
      <c r="AU135" s="230" t="s">
        <v>83</v>
      </c>
      <c r="AY135" s="15" t="s">
        <v>184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5" t="s">
        <v>81</v>
      </c>
      <c r="BK135" s="231">
        <f>ROUND(I135*H135,2)</f>
        <v>0</v>
      </c>
      <c r="BL135" s="15" t="s">
        <v>190</v>
      </c>
      <c r="BM135" s="230" t="s">
        <v>950</v>
      </c>
    </row>
    <row r="136" s="2" customFormat="1">
      <c r="A136" s="36"/>
      <c r="B136" s="37"/>
      <c r="C136" s="38"/>
      <c r="D136" s="232" t="s">
        <v>243</v>
      </c>
      <c r="E136" s="38"/>
      <c r="F136" s="233" t="s">
        <v>951</v>
      </c>
      <c r="G136" s="38"/>
      <c r="H136" s="38"/>
      <c r="I136" s="234"/>
      <c r="J136" s="38"/>
      <c r="K136" s="38"/>
      <c r="L136" s="42"/>
      <c r="M136" s="235"/>
      <c r="N136" s="236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243</v>
      </c>
      <c r="AU136" s="15" t="s">
        <v>83</v>
      </c>
    </row>
    <row r="137" s="2" customFormat="1" ht="16.5" customHeight="1">
      <c r="A137" s="36"/>
      <c r="B137" s="37"/>
      <c r="C137" s="217" t="s">
        <v>204</v>
      </c>
      <c r="D137" s="217" t="s">
        <v>185</v>
      </c>
      <c r="E137" s="218" t="s">
        <v>952</v>
      </c>
      <c r="F137" s="219" t="s">
        <v>953</v>
      </c>
      <c r="G137" s="220" t="s">
        <v>188</v>
      </c>
      <c r="H137" s="221">
        <v>16</v>
      </c>
      <c r="I137" s="222"/>
      <c r="J137" s="223">
        <f>ROUND(I137*H137,2)</f>
        <v>0</v>
      </c>
      <c r="K137" s="224"/>
      <c r="L137" s="225"/>
      <c r="M137" s="226" t="s">
        <v>1</v>
      </c>
      <c r="N137" s="227" t="s">
        <v>38</v>
      </c>
      <c r="O137" s="89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0" t="s">
        <v>189</v>
      </c>
      <c r="AT137" s="230" t="s">
        <v>185</v>
      </c>
      <c r="AU137" s="230" t="s">
        <v>83</v>
      </c>
      <c r="AY137" s="15" t="s">
        <v>184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5" t="s">
        <v>81</v>
      </c>
      <c r="BK137" s="231">
        <f>ROUND(I137*H137,2)</f>
        <v>0</v>
      </c>
      <c r="BL137" s="15" t="s">
        <v>190</v>
      </c>
      <c r="BM137" s="230" t="s">
        <v>954</v>
      </c>
    </row>
    <row r="138" s="2" customFormat="1">
      <c r="A138" s="36"/>
      <c r="B138" s="37"/>
      <c r="C138" s="38"/>
      <c r="D138" s="232" t="s">
        <v>243</v>
      </c>
      <c r="E138" s="38"/>
      <c r="F138" s="233" t="s">
        <v>955</v>
      </c>
      <c r="G138" s="38"/>
      <c r="H138" s="38"/>
      <c r="I138" s="234"/>
      <c r="J138" s="38"/>
      <c r="K138" s="38"/>
      <c r="L138" s="42"/>
      <c r="M138" s="235"/>
      <c r="N138" s="236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243</v>
      </c>
      <c r="AU138" s="15" t="s">
        <v>83</v>
      </c>
    </row>
    <row r="139" s="2" customFormat="1" ht="16.5" customHeight="1">
      <c r="A139" s="36"/>
      <c r="B139" s="37"/>
      <c r="C139" s="217" t="s">
        <v>189</v>
      </c>
      <c r="D139" s="217" t="s">
        <v>185</v>
      </c>
      <c r="E139" s="218" t="s">
        <v>956</v>
      </c>
      <c r="F139" s="219" t="s">
        <v>957</v>
      </c>
      <c r="G139" s="220" t="s">
        <v>188</v>
      </c>
      <c r="H139" s="221">
        <v>59</v>
      </c>
      <c r="I139" s="222"/>
      <c r="J139" s="223">
        <f>ROUND(I139*H139,2)</f>
        <v>0</v>
      </c>
      <c r="K139" s="224"/>
      <c r="L139" s="225"/>
      <c r="M139" s="226" t="s">
        <v>1</v>
      </c>
      <c r="N139" s="227" t="s">
        <v>38</v>
      </c>
      <c r="O139" s="89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0" t="s">
        <v>189</v>
      </c>
      <c r="AT139" s="230" t="s">
        <v>185</v>
      </c>
      <c r="AU139" s="230" t="s">
        <v>83</v>
      </c>
      <c r="AY139" s="15" t="s">
        <v>184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5" t="s">
        <v>81</v>
      </c>
      <c r="BK139" s="231">
        <f>ROUND(I139*H139,2)</f>
        <v>0</v>
      </c>
      <c r="BL139" s="15" t="s">
        <v>190</v>
      </c>
      <c r="BM139" s="230" t="s">
        <v>958</v>
      </c>
    </row>
    <row r="140" s="2" customFormat="1">
      <c r="A140" s="36"/>
      <c r="B140" s="37"/>
      <c r="C140" s="38"/>
      <c r="D140" s="232" t="s">
        <v>243</v>
      </c>
      <c r="E140" s="38"/>
      <c r="F140" s="233" t="s">
        <v>959</v>
      </c>
      <c r="G140" s="38"/>
      <c r="H140" s="38"/>
      <c r="I140" s="234"/>
      <c r="J140" s="38"/>
      <c r="K140" s="38"/>
      <c r="L140" s="42"/>
      <c r="M140" s="235"/>
      <c r="N140" s="236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243</v>
      </c>
      <c r="AU140" s="15" t="s">
        <v>83</v>
      </c>
    </row>
    <row r="141" s="2" customFormat="1" ht="16.5" customHeight="1">
      <c r="A141" s="36"/>
      <c r="B141" s="37"/>
      <c r="C141" s="217" t="s">
        <v>209</v>
      </c>
      <c r="D141" s="217" t="s">
        <v>185</v>
      </c>
      <c r="E141" s="218" t="s">
        <v>960</v>
      </c>
      <c r="F141" s="219" t="s">
        <v>961</v>
      </c>
      <c r="G141" s="220" t="s">
        <v>188</v>
      </c>
      <c r="H141" s="221">
        <v>33</v>
      </c>
      <c r="I141" s="222"/>
      <c r="J141" s="223">
        <f>ROUND(I141*H141,2)</f>
        <v>0</v>
      </c>
      <c r="K141" s="224"/>
      <c r="L141" s="225"/>
      <c r="M141" s="226" t="s">
        <v>1</v>
      </c>
      <c r="N141" s="227" t="s">
        <v>38</v>
      </c>
      <c r="O141" s="89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0" t="s">
        <v>189</v>
      </c>
      <c r="AT141" s="230" t="s">
        <v>185</v>
      </c>
      <c r="AU141" s="230" t="s">
        <v>83</v>
      </c>
      <c r="AY141" s="15" t="s">
        <v>184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5" t="s">
        <v>81</v>
      </c>
      <c r="BK141" s="231">
        <f>ROUND(I141*H141,2)</f>
        <v>0</v>
      </c>
      <c r="BL141" s="15" t="s">
        <v>190</v>
      </c>
      <c r="BM141" s="230" t="s">
        <v>962</v>
      </c>
    </row>
    <row r="142" s="2" customFormat="1">
      <c r="A142" s="36"/>
      <c r="B142" s="37"/>
      <c r="C142" s="38"/>
      <c r="D142" s="232" t="s">
        <v>243</v>
      </c>
      <c r="E142" s="38"/>
      <c r="F142" s="233" t="s">
        <v>963</v>
      </c>
      <c r="G142" s="38"/>
      <c r="H142" s="38"/>
      <c r="I142" s="234"/>
      <c r="J142" s="38"/>
      <c r="K142" s="38"/>
      <c r="L142" s="42"/>
      <c r="M142" s="235"/>
      <c r="N142" s="236"/>
      <c r="O142" s="89"/>
      <c r="P142" s="89"/>
      <c r="Q142" s="89"/>
      <c r="R142" s="89"/>
      <c r="S142" s="89"/>
      <c r="T142" s="90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5" t="s">
        <v>243</v>
      </c>
      <c r="AU142" s="15" t="s">
        <v>83</v>
      </c>
    </row>
    <row r="143" s="2" customFormat="1" ht="16.5" customHeight="1">
      <c r="A143" s="36"/>
      <c r="B143" s="37"/>
      <c r="C143" s="217" t="s">
        <v>108</v>
      </c>
      <c r="D143" s="217" t="s">
        <v>185</v>
      </c>
      <c r="E143" s="218" t="s">
        <v>964</v>
      </c>
      <c r="F143" s="219" t="s">
        <v>965</v>
      </c>
      <c r="G143" s="220" t="s">
        <v>188</v>
      </c>
      <c r="H143" s="221">
        <v>11</v>
      </c>
      <c r="I143" s="222"/>
      <c r="J143" s="223">
        <f>ROUND(I143*H143,2)</f>
        <v>0</v>
      </c>
      <c r="K143" s="224"/>
      <c r="L143" s="225"/>
      <c r="M143" s="226" t="s">
        <v>1</v>
      </c>
      <c r="N143" s="227" t="s">
        <v>38</v>
      </c>
      <c r="O143" s="89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0" t="s">
        <v>189</v>
      </c>
      <c r="AT143" s="230" t="s">
        <v>185</v>
      </c>
      <c r="AU143" s="230" t="s">
        <v>83</v>
      </c>
      <c r="AY143" s="15" t="s">
        <v>184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5" t="s">
        <v>81</v>
      </c>
      <c r="BK143" s="231">
        <f>ROUND(I143*H143,2)</f>
        <v>0</v>
      </c>
      <c r="BL143" s="15" t="s">
        <v>190</v>
      </c>
      <c r="BM143" s="230" t="s">
        <v>966</v>
      </c>
    </row>
    <row r="144" s="2" customFormat="1">
      <c r="A144" s="36"/>
      <c r="B144" s="37"/>
      <c r="C144" s="38"/>
      <c r="D144" s="232" t="s">
        <v>243</v>
      </c>
      <c r="E144" s="38"/>
      <c r="F144" s="233" t="s">
        <v>967</v>
      </c>
      <c r="G144" s="38"/>
      <c r="H144" s="38"/>
      <c r="I144" s="234"/>
      <c r="J144" s="38"/>
      <c r="K144" s="38"/>
      <c r="L144" s="42"/>
      <c r="M144" s="235"/>
      <c r="N144" s="236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243</v>
      </c>
      <c r="AU144" s="15" t="s">
        <v>83</v>
      </c>
    </row>
    <row r="145" s="2" customFormat="1" ht="16.5" customHeight="1">
      <c r="A145" s="36"/>
      <c r="B145" s="37"/>
      <c r="C145" s="217" t="s">
        <v>111</v>
      </c>
      <c r="D145" s="217" t="s">
        <v>185</v>
      </c>
      <c r="E145" s="218" t="s">
        <v>968</v>
      </c>
      <c r="F145" s="219" t="s">
        <v>969</v>
      </c>
      <c r="G145" s="220" t="s">
        <v>188</v>
      </c>
      <c r="H145" s="221">
        <v>11</v>
      </c>
      <c r="I145" s="222"/>
      <c r="J145" s="223">
        <f>ROUND(I145*H145,2)</f>
        <v>0</v>
      </c>
      <c r="K145" s="224"/>
      <c r="L145" s="225"/>
      <c r="M145" s="226" t="s">
        <v>1</v>
      </c>
      <c r="N145" s="227" t="s">
        <v>38</v>
      </c>
      <c r="O145" s="89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0" t="s">
        <v>189</v>
      </c>
      <c r="AT145" s="230" t="s">
        <v>185</v>
      </c>
      <c r="AU145" s="230" t="s">
        <v>83</v>
      </c>
      <c r="AY145" s="15" t="s">
        <v>184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5" t="s">
        <v>81</v>
      </c>
      <c r="BK145" s="231">
        <f>ROUND(I145*H145,2)</f>
        <v>0</v>
      </c>
      <c r="BL145" s="15" t="s">
        <v>190</v>
      </c>
      <c r="BM145" s="230" t="s">
        <v>970</v>
      </c>
    </row>
    <row r="146" s="2" customFormat="1">
      <c r="A146" s="36"/>
      <c r="B146" s="37"/>
      <c r="C146" s="38"/>
      <c r="D146" s="232" t="s">
        <v>243</v>
      </c>
      <c r="E146" s="38"/>
      <c r="F146" s="233" t="s">
        <v>971</v>
      </c>
      <c r="G146" s="38"/>
      <c r="H146" s="38"/>
      <c r="I146" s="234"/>
      <c r="J146" s="38"/>
      <c r="K146" s="38"/>
      <c r="L146" s="42"/>
      <c r="M146" s="235"/>
      <c r="N146" s="236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243</v>
      </c>
      <c r="AU146" s="15" t="s">
        <v>83</v>
      </c>
    </row>
    <row r="147" s="2" customFormat="1" ht="24.15" customHeight="1">
      <c r="A147" s="36"/>
      <c r="B147" s="37"/>
      <c r="C147" s="217" t="s">
        <v>114</v>
      </c>
      <c r="D147" s="217" t="s">
        <v>185</v>
      </c>
      <c r="E147" s="218" t="s">
        <v>972</v>
      </c>
      <c r="F147" s="219" t="s">
        <v>973</v>
      </c>
      <c r="G147" s="220" t="s">
        <v>188</v>
      </c>
      <c r="H147" s="221">
        <v>11</v>
      </c>
      <c r="I147" s="222"/>
      <c r="J147" s="223">
        <f>ROUND(I147*H147,2)</f>
        <v>0</v>
      </c>
      <c r="K147" s="224"/>
      <c r="L147" s="225"/>
      <c r="M147" s="226" t="s">
        <v>1</v>
      </c>
      <c r="N147" s="227" t="s">
        <v>38</v>
      </c>
      <c r="O147" s="89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0" t="s">
        <v>189</v>
      </c>
      <c r="AT147" s="230" t="s">
        <v>185</v>
      </c>
      <c r="AU147" s="230" t="s">
        <v>83</v>
      </c>
      <c r="AY147" s="15" t="s">
        <v>184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5" t="s">
        <v>81</v>
      </c>
      <c r="BK147" s="231">
        <f>ROUND(I147*H147,2)</f>
        <v>0</v>
      </c>
      <c r="BL147" s="15" t="s">
        <v>190</v>
      </c>
      <c r="BM147" s="230" t="s">
        <v>974</v>
      </c>
    </row>
    <row r="148" s="2" customFormat="1">
      <c r="A148" s="36"/>
      <c r="B148" s="37"/>
      <c r="C148" s="38"/>
      <c r="D148" s="232" t="s">
        <v>243</v>
      </c>
      <c r="E148" s="38"/>
      <c r="F148" s="233" t="s">
        <v>975</v>
      </c>
      <c r="G148" s="38"/>
      <c r="H148" s="38"/>
      <c r="I148" s="234"/>
      <c r="J148" s="38"/>
      <c r="K148" s="38"/>
      <c r="L148" s="42"/>
      <c r="M148" s="235"/>
      <c r="N148" s="236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243</v>
      </c>
      <c r="AU148" s="15" t="s">
        <v>83</v>
      </c>
    </row>
    <row r="149" s="2" customFormat="1" ht="16.5" customHeight="1">
      <c r="A149" s="36"/>
      <c r="B149" s="37"/>
      <c r="C149" s="217" t="s">
        <v>130</v>
      </c>
      <c r="D149" s="217" t="s">
        <v>185</v>
      </c>
      <c r="E149" s="218" t="s">
        <v>976</v>
      </c>
      <c r="F149" s="219" t="s">
        <v>977</v>
      </c>
      <c r="G149" s="220" t="s">
        <v>188</v>
      </c>
      <c r="H149" s="221">
        <v>8</v>
      </c>
      <c r="I149" s="222"/>
      <c r="J149" s="223">
        <f>ROUND(I149*H149,2)</f>
        <v>0</v>
      </c>
      <c r="K149" s="224"/>
      <c r="L149" s="225"/>
      <c r="M149" s="226" t="s">
        <v>1</v>
      </c>
      <c r="N149" s="227" t="s">
        <v>38</v>
      </c>
      <c r="O149" s="89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30" t="s">
        <v>189</v>
      </c>
      <c r="AT149" s="230" t="s">
        <v>185</v>
      </c>
      <c r="AU149" s="230" t="s">
        <v>83</v>
      </c>
      <c r="AY149" s="15" t="s">
        <v>184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5" t="s">
        <v>81</v>
      </c>
      <c r="BK149" s="231">
        <f>ROUND(I149*H149,2)</f>
        <v>0</v>
      </c>
      <c r="BL149" s="15" t="s">
        <v>190</v>
      </c>
      <c r="BM149" s="230" t="s">
        <v>978</v>
      </c>
    </row>
    <row r="150" s="2" customFormat="1" ht="21.75" customHeight="1">
      <c r="A150" s="36"/>
      <c r="B150" s="37"/>
      <c r="C150" s="237" t="s">
        <v>14</v>
      </c>
      <c r="D150" s="237" t="s">
        <v>858</v>
      </c>
      <c r="E150" s="238" t="s">
        <v>979</v>
      </c>
      <c r="F150" s="239" t="s">
        <v>980</v>
      </c>
      <c r="G150" s="240" t="s">
        <v>861</v>
      </c>
      <c r="H150" s="241">
        <v>2137</v>
      </c>
      <c r="I150" s="242"/>
      <c r="J150" s="243">
        <f>ROUND(I150*H150,2)</f>
        <v>0</v>
      </c>
      <c r="K150" s="244"/>
      <c r="L150" s="42"/>
      <c r="M150" s="245" t="s">
        <v>1</v>
      </c>
      <c r="N150" s="246" t="s">
        <v>38</v>
      </c>
      <c r="O150" s="89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0" t="s">
        <v>190</v>
      </c>
      <c r="AT150" s="230" t="s">
        <v>858</v>
      </c>
      <c r="AU150" s="230" t="s">
        <v>83</v>
      </c>
      <c r="AY150" s="15" t="s">
        <v>184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5" t="s">
        <v>81</v>
      </c>
      <c r="BK150" s="231">
        <f>ROUND(I150*H150,2)</f>
        <v>0</v>
      </c>
      <c r="BL150" s="15" t="s">
        <v>190</v>
      </c>
      <c r="BM150" s="230" t="s">
        <v>981</v>
      </c>
    </row>
    <row r="151" s="12" customFormat="1" ht="25.92" customHeight="1">
      <c r="A151" s="12"/>
      <c r="B151" s="201"/>
      <c r="C151" s="202"/>
      <c r="D151" s="203" t="s">
        <v>72</v>
      </c>
      <c r="E151" s="204" t="s">
        <v>982</v>
      </c>
      <c r="F151" s="204" t="s">
        <v>983</v>
      </c>
      <c r="G151" s="202"/>
      <c r="H151" s="202"/>
      <c r="I151" s="205"/>
      <c r="J151" s="206">
        <f>BK151</f>
        <v>0</v>
      </c>
      <c r="K151" s="202"/>
      <c r="L151" s="207"/>
      <c r="M151" s="208"/>
      <c r="N151" s="209"/>
      <c r="O151" s="209"/>
      <c r="P151" s="210">
        <f>P152</f>
        <v>0</v>
      </c>
      <c r="Q151" s="209"/>
      <c r="R151" s="210">
        <f>R152</f>
        <v>0</v>
      </c>
      <c r="S151" s="209"/>
      <c r="T151" s="211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2" t="s">
        <v>83</v>
      </c>
      <c r="AT151" s="213" t="s">
        <v>72</v>
      </c>
      <c r="AU151" s="213" t="s">
        <v>73</v>
      </c>
      <c r="AY151" s="212" t="s">
        <v>184</v>
      </c>
      <c r="BK151" s="214">
        <f>BK152</f>
        <v>0</v>
      </c>
    </row>
    <row r="152" s="12" customFormat="1" ht="22.8" customHeight="1">
      <c r="A152" s="12"/>
      <c r="B152" s="201"/>
      <c r="C152" s="202"/>
      <c r="D152" s="203" t="s">
        <v>72</v>
      </c>
      <c r="E152" s="215" t="s">
        <v>984</v>
      </c>
      <c r="F152" s="215" t="s">
        <v>985</v>
      </c>
      <c r="G152" s="202"/>
      <c r="H152" s="202"/>
      <c r="I152" s="205"/>
      <c r="J152" s="216">
        <f>BK152</f>
        <v>0</v>
      </c>
      <c r="K152" s="202"/>
      <c r="L152" s="207"/>
      <c r="M152" s="208"/>
      <c r="N152" s="209"/>
      <c r="O152" s="209"/>
      <c r="P152" s="210">
        <f>SUM(P153:P155)</f>
        <v>0</v>
      </c>
      <c r="Q152" s="209"/>
      <c r="R152" s="210">
        <f>SUM(R153:R155)</f>
        <v>0</v>
      </c>
      <c r="S152" s="209"/>
      <c r="T152" s="211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2" t="s">
        <v>83</v>
      </c>
      <c r="AT152" s="213" t="s">
        <v>72</v>
      </c>
      <c r="AU152" s="213" t="s">
        <v>81</v>
      </c>
      <c r="AY152" s="212" t="s">
        <v>184</v>
      </c>
      <c r="BK152" s="214">
        <f>SUM(BK153:BK155)</f>
        <v>0</v>
      </c>
    </row>
    <row r="153" s="2" customFormat="1" ht="16.5" customHeight="1">
      <c r="A153" s="36"/>
      <c r="B153" s="37"/>
      <c r="C153" s="217" t="s">
        <v>119</v>
      </c>
      <c r="D153" s="217" t="s">
        <v>185</v>
      </c>
      <c r="E153" s="218" t="s">
        <v>986</v>
      </c>
      <c r="F153" s="219" t="s">
        <v>987</v>
      </c>
      <c r="G153" s="220" t="s">
        <v>538</v>
      </c>
      <c r="H153" s="221">
        <v>967</v>
      </c>
      <c r="I153" s="222"/>
      <c r="J153" s="223">
        <f>ROUND(I153*H153,2)</f>
        <v>0</v>
      </c>
      <c r="K153" s="224"/>
      <c r="L153" s="225"/>
      <c r="M153" s="226" t="s">
        <v>1</v>
      </c>
      <c r="N153" s="227" t="s">
        <v>38</v>
      </c>
      <c r="O153" s="89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30" t="s">
        <v>230</v>
      </c>
      <c r="AT153" s="230" t="s">
        <v>185</v>
      </c>
      <c r="AU153" s="230" t="s">
        <v>83</v>
      </c>
      <c r="AY153" s="15" t="s">
        <v>184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5" t="s">
        <v>81</v>
      </c>
      <c r="BK153" s="231">
        <f>ROUND(I153*H153,2)</f>
        <v>0</v>
      </c>
      <c r="BL153" s="15" t="s">
        <v>124</v>
      </c>
      <c r="BM153" s="230" t="s">
        <v>988</v>
      </c>
    </row>
    <row r="154" s="2" customFormat="1" ht="24.15" customHeight="1">
      <c r="A154" s="36"/>
      <c r="B154" s="37"/>
      <c r="C154" s="237" t="s">
        <v>8</v>
      </c>
      <c r="D154" s="237" t="s">
        <v>858</v>
      </c>
      <c r="E154" s="238" t="s">
        <v>989</v>
      </c>
      <c r="F154" s="239" t="s">
        <v>990</v>
      </c>
      <c r="G154" s="240" t="s">
        <v>538</v>
      </c>
      <c r="H154" s="241">
        <v>967</v>
      </c>
      <c r="I154" s="242"/>
      <c r="J154" s="243">
        <f>ROUND(I154*H154,2)</f>
        <v>0</v>
      </c>
      <c r="K154" s="244"/>
      <c r="L154" s="42"/>
      <c r="M154" s="245" t="s">
        <v>1</v>
      </c>
      <c r="N154" s="246" t="s">
        <v>38</v>
      </c>
      <c r="O154" s="89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0" t="s">
        <v>124</v>
      </c>
      <c r="AT154" s="230" t="s">
        <v>858</v>
      </c>
      <c r="AU154" s="230" t="s">
        <v>83</v>
      </c>
      <c r="AY154" s="15" t="s">
        <v>184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5" t="s">
        <v>81</v>
      </c>
      <c r="BK154" s="231">
        <f>ROUND(I154*H154,2)</f>
        <v>0</v>
      </c>
      <c r="BL154" s="15" t="s">
        <v>124</v>
      </c>
      <c r="BM154" s="230" t="s">
        <v>991</v>
      </c>
    </row>
    <row r="155" s="2" customFormat="1" ht="16.5" customHeight="1">
      <c r="A155" s="36"/>
      <c r="B155" s="37"/>
      <c r="C155" s="237" t="s">
        <v>124</v>
      </c>
      <c r="D155" s="237" t="s">
        <v>858</v>
      </c>
      <c r="E155" s="238" t="s">
        <v>992</v>
      </c>
      <c r="F155" s="239" t="s">
        <v>993</v>
      </c>
      <c r="G155" s="240" t="s">
        <v>560</v>
      </c>
      <c r="H155" s="241">
        <v>1</v>
      </c>
      <c r="I155" s="242"/>
      <c r="J155" s="243">
        <f>ROUND(I155*H155,2)</f>
        <v>0</v>
      </c>
      <c r="K155" s="244"/>
      <c r="L155" s="42"/>
      <c r="M155" s="245" t="s">
        <v>1</v>
      </c>
      <c r="N155" s="246" t="s">
        <v>38</v>
      </c>
      <c r="O155" s="89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30" t="s">
        <v>124</v>
      </c>
      <c r="AT155" s="230" t="s">
        <v>858</v>
      </c>
      <c r="AU155" s="230" t="s">
        <v>83</v>
      </c>
      <c r="AY155" s="15" t="s">
        <v>184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5" t="s">
        <v>81</v>
      </c>
      <c r="BK155" s="231">
        <f>ROUND(I155*H155,2)</f>
        <v>0</v>
      </c>
      <c r="BL155" s="15" t="s">
        <v>124</v>
      </c>
      <c r="BM155" s="230" t="s">
        <v>994</v>
      </c>
    </row>
    <row r="156" s="12" customFormat="1" ht="25.92" customHeight="1">
      <c r="A156" s="12"/>
      <c r="B156" s="201"/>
      <c r="C156" s="202"/>
      <c r="D156" s="203" t="s">
        <v>72</v>
      </c>
      <c r="E156" s="204" t="s">
        <v>995</v>
      </c>
      <c r="F156" s="204" t="s">
        <v>142</v>
      </c>
      <c r="G156" s="202"/>
      <c r="H156" s="202"/>
      <c r="I156" s="205"/>
      <c r="J156" s="206">
        <f>BK156</f>
        <v>0</v>
      </c>
      <c r="K156" s="202"/>
      <c r="L156" s="207"/>
      <c r="M156" s="208"/>
      <c r="N156" s="209"/>
      <c r="O156" s="209"/>
      <c r="P156" s="210">
        <f>P157</f>
        <v>0</v>
      </c>
      <c r="Q156" s="209"/>
      <c r="R156" s="210">
        <f>R157</f>
        <v>0</v>
      </c>
      <c r="S156" s="209"/>
      <c r="T156" s="211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2" t="s">
        <v>199</v>
      </c>
      <c r="AT156" s="213" t="s">
        <v>72</v>
      </c>
      <c r="AU156" s="213" t="s">
        <v>73</v>
      </c>
      <c r="AY156" s="212" t="s">
        <v>184</v>
      </c>
      <c r="BK156" s="214">
        <f>BK157</f>
        <v>0</v>
      </c>
    </row>
    <row r="157" s="12" customFormat="1" ht="22.8" customHeight="1">
      <c r="A157" s="12"/>
      <c r="B157" s="201"/>
      <c r="C157" s="202"/>
      <c r="D157" s="203" t="s">
        <v>72</v>
      </c>
      <c r="E157" s="215" t="s">
        <v>996</v>
      </c>
      <c r="F157" s="215" t="s">
        <v>997</v>
      </c>
      <c r="G157" s="202"/>
      <c r="H157" s="202"/>
      <c r="I157" s="205"/>
      <c r="J157" s="216">
        <f>BK157</f>
        <v>0</v>
      </c>
      <c r="K157" s="202"/>
      <c r="L157" s="207"/>
      <c r="M157" s="208"/>
      <c r="N157" s="209"/>
      <c r="O157" s="209"/>
      <c r="P157" s="210">
        <f>SUM(P158:P159)</f>
        <v>0</v>
      </c>
      <c r="Q157" s="209"/>
      <c r="R157" s="210">
        <f>SUM(R158:R159)</f>
        <v>0</v>
      </c>
      <c r="S157" s="209"/>
      <c r="T157" s="211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2" t="s">
        <v>199</v>
      </c>
      <c r="AT157" s="213" t="s">
        <v>72</v>
      </c>
      <c r="AU157" s="213" t="s">
        <v>81</v>
      </c>
      <c r="AY157" s="212" t="s">
        <v>184</v>
      </c>
      <c r="BK157" s="214">
        <f>SUM(BK158:BK159)</f>
        <v>0</v>
      </c>
    </row>
    <row r="158" s="2" customFormat="1" ht="16.5" customHeight="1">
      <c r="A158" s="36"/>
      <c r="B158" s="37"/>
      <c r="C158" s="237" t="s">
        <v>127</v>
      </c>
      <c r="D158" s="237" t="s">
        <v>858</v>
      </c>
      <c r="E158" s="238" t="s">
        <v>998</v>
      </c>
      <c r="F158" s="239" t="s">
        <v>999</v>
      </c>
      <c r="G158" s="240" t="s">
        <v>560</v>
      </c>
      <c r="H158" s="241">
        <v>1</v>
      </c>
      <c r="I158" s="242"/>
      <c r="J158" s="243">
        <f>ROUND(I158*H158,2)</f>
        <v>0</v>
      </c>
      <c r="K158" s="244"/>
      <c r="L158" s="42"/>
      <c r="M158" s="245" t="s">
        <v>1</v>
      </c>
      <c r="N158" s="246" t="s">
        <v>38</v>
      </c>
      <c r="O158" s="89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30" t="s">
        <v>1000</v>
      </c>
      <c r="AT158" s="230" t="s">
        <v>858</v>
      </c>
      <c r="AU158" s="230" t="s">
        <v>83</v>
      </c>
      <c r="AY158" s="15" t="s">
        <v>184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5" t="s">
        <v>81</v>
      </c>
      <c r="BK158" s="231">
        <f>ROUND(I158*H158,2)</f>
        <v>0</v>
      </c>
      <c r="BL158" s="15" t="s">
        <v>1000</v>
      </c>
      <c r="BM158" s="230" t="s">
        <v>1001</v>
      </c>
    </row>
    <row r="159" s="2" customFormat="1">
      <c r="A159" s="36"/>
      <c r="B159" s="37"/>
      <c r="C159" s="38"/>
      <c r="D159" s="232" t="s">
        <v>243</v>
      </c>
      <c r="E159" s="38"/>
      <c r="F159" s="233" t="s">
        <v>1002</v>
      </c>
      <c r="G159" s="38"/>
      <c r="H159" s="38"/>
      <c r="I159" s="234"/>
      <c r="J159" s="38"/>
      <c r="K159" s="38"/>
      <c r="L159" s="42"/>
      <c r="M159" s="265"/>
      <c r="N159" s="266"/>
      <c r="O159" s="262"/>
      <c r="P159" s="262"/>
      <c r="Q159" s="262"/>
      <c r="R159" s="262"/>
      <c r="S159" s="262"/>
      <c r="T159" s="2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5" t="s">
        <v>243</v>
      </c>
      <c r="AU159" s="15" t="s">
        <v>83</v>
      </c>
    </row>
    <row r="160" s="2" customFormat="1" ht="6.96" customHeight="1">
      <c r="A160" s="36"/>
      <c r="B160" s="64"/>
      <c r="C160" s="65"/>
      <c r="D160" s="65"/>
      <c r="E160" s="65"/>
      <c r="F160" s="65"/>
      <c r="G160" s="65"/>
      <c r="H160" s="65"/>
      <c r="I160" s="65"/>
      <c r="J160" s="65"/>
      <c r="K160" s="65"/>
      <c r="L160" s="42"/>
      <c r="M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</row>
  </sheetData>
  <sheetProtection sheet="1" autoFilter="0" formatColumns="0" formatRows="0" objects="1" scenarios="1" spinCount="100000" saltValue="OxkkN4xJtj0RdPkrcdLSjmZU6f8x8bXQbBatxPRVyb9YJVRAuRf2d8cHM+Dq2zxeri2DNW1PHSRQwLBHPLBi+A==" hashValue="X+lozhM8KQ7roENiRn744cciv6dUAO21VF9nzf+5WoNZfOTEybuQtns88jz85MYKf4aDP8ZAnOm/oXenqVsuFQ==" algorithmName="SHA-512" password="CC35"/>
  <autoFilter ref="C121:K15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144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Odborné učiliště Příbram - kompletní rekonstrukce el. rozvodů - dílny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145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1003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12. 5. 2021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ROUND(J118,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ROUND((SUM(BE118:BE163)),  2)</f>
        <v>0</v>
      </c>
      <c r="G33" s="36"/>
      <c r="H33" s="36"/>
      <c r="I33" s="153">
        <v>0.20999999999999999</v>
      </c>
      <c r="J33" s="152">
        <f>ROUND(((SUM(BE118:BE163))*I33),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ROUND((SUM(BF118:BF163)),  2)</f>
        <v>0</v>
      </c>
      <c r="G34" s="36"/>
      <c r="H34" s="36"/>
      <c r="I34" s="153">
        <v>0.14999999999999999</v>
      </c>
      <c r="J34" s="152">
        <f>ROUND(((SUM(BF118:BF163))*I34),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ROUND((SUM(BG118:BG163)),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ROUND((SUM(BH118:BH163)),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ROUND((SUM(BI118:BI163)),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Odborné učiliště Příbram - kompletní rekonstrukce el. rozvodů - dílny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145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03 - R1A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12. 5. 2021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148</v>
      </c>
      <c r="D94" s="174"/>
      <c r="E94" s="174"/>
      <c r="F94" s="174"/>
      <c r="G94" s="174"/>
      <c r="H94" s="174"/>
      <c r="I94" s="174"/>
      <c r="J94" s="175" t="s">
        <v>149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150</v>
      </c>
      <c r="D96" s="38"/>
      <c r="E96" s="38"/>
      <c r="F96" s="38"/>
      <c r="G96" s="38"/>
      <c r="H96" s="38"/>
      <c r="I96" s="38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151</v>
      </c>
    </row>
    <row r="97" s="9" customFormat="1" ht="24.96" customHeight="1">
      <c r="A97" s="9"/>
      <c r="B97" s="177"/>
      <c r="C97" s="178"/>
      <c r="D97" s="179" t="s">
        <v>152</v>
      </c>
      <c r="E97" s="180"/>
      <c r="F97" s="180"/>
      <c r="G97" s="180"/>
      <c r="H97" s="180"/>
      <c r="I97" s="180"/>
      <c r="J97" s="181">
        <f>J119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1004</v>
      </c>
      <c r="E98" s="186"/>
      <c r="F98" s="186"/>
      <c r="G98" s="186"/>
      <c r="H98" s="186"/>
      <c r="I98" s="186"/>
      <c r="J98" s="187">
        <f>J120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170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6.25" customHeight="1">
      <c r="A108" s="36"/>
      <c r="B108" s="37"/>
      <c r="C108" s="38"/>
      <c r="D108" s="38"/>
      <c r="E108" s="172" t="str">
        <f>E7</f>
        <v>Odborné učiliště Příbram - kompletní rekonstrukce el. rozvodů - dílny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145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4" t="str">
        <f>E9</f>
        <v>03 - R1A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8"/>
      <c r="E112" s="38"/>
      <c r="F112" s="25" t="str">
        <f>F12</f>
        <v xml:space="preserve"> </v>
      </c>
      <c r="G112" s="38"/>
      <c r="H112" s="38"/>
      <c r="I112" s="30" t="s">
        <v>22</v>
      </c>
      <c r="J112" s="77" t="str">
        <f>IF(J12="","",J12)</f>
        <v>12. 5. 2021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24</v>
      </c>
      <c r="D114" s="38"/>
      <c r="E114" s="38"/>
      <c r="F114" s="25" t="str">
        <f>E15</f>
        <v xml:space="preserve"> </v>
      </c>
      <c r="G114" s="38"/>
      <c r="H114" s="38"/>
      <c r="I114" s="30" t="s">
        <v>29</v>
      </c>
      <c r="J114" s="34" t="str">
        <f>E21</f>
        <v xml:space="preserve"> 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27</v>
      </c>
      <c r="D115" s="38"/>
      <c r="E115" s="38"/>
      <c r="F115" s="25" t="str">
        <f>IF(E18="","",E18)</f>
        <v>Vyplň údaj</v>
      </c>
      <c r="G115" s="38"/>
      <c r="H115" s="38"/>
      <c r="I115" s="30" t="s">
        <v>31</v>
      </c>
      <c r="J115" s="34" t="str">
        <f>E24</f>
        <v xml:space="preserve"> 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89"/>
      <c r="B117" s="190"/>
      <c r="C117" s="191" t="s">
        <v>171</v>
      </c>
      <c r="D117" s="192" t="s">
        <v>58</v>
      </c>
      <c r="E117" s="192" t="s">
        <v>54</v>
      </c>
      <c r="F117" s="192" t="s">
        <v>55</v>
      </c>
      <c r="G117" s="192" t="s">
        <v>172</v>
      </c>
      <c r="H117" s="192" t="s">
        <v>173</v>
      </c>
      <c r="I117" s="192" t="s">
        <v>174</v>
      </c>
      <c r="J117" s="193" t="s">
        <v>149</v>
      </c>
      <c r="K117" s="194" t="s">
        <v>175</v>
      </c>
      <c r="L117" s="195"/>
      <c r="M117" s="98" t="s">
        <v>1</v>
      </c>
      <c r="N117" s="99" t="s">
        <v>37</v>
      </c>
      <c r="O117" s="99" t="s">
        <v>176</v>
      </c>
      <c r="P117" s="99" t="s">
        <v>177</v>
      </c>
      <c r="Q117" s="99" t="s">
        <v>178</v>
      </c>
      <c r="R117" s="99" t="s">
        <v>179</v>
      </c>
      <c r="S117" s="99" t="s">
        <v>180</v>
      </c>
      <c r="T117" s="100" t="s">
        <v>181</v>
      </c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</row>
    <row r="118" s="2" customFormat="1" ht="22.8" customHeight="1">
      <c r="A118" s="36"/>
      <c r="B118" s="37"/>
      <c r="C118" s="105" t="s">
        <v>182</v>
      </c>
      <c r="D118" s="38"/>
      <c r="E118" s="38"/>
      <c r="F118" s="38"/>
      <c r="G118" s="38"/>
      <c r="H118" s="38"/>
      <c r="I118" s="38"/>
      <c r="J118" s="196">
        <f>BK118</f>
        <v>0</v>
      </c>
      <c r="K118" s="38"/>
      <c r="L118" s="42"/>
      <c r="M118" s="101"/>
      <c r="N118" s="197"/>
      <c r="O118" s="102"/>
      <c r="P118" s="198">
        <f>P119</f>
        <v>0</v>
      </c>
      <c r="Q118" s="102"/>
      <c r="R118" s="198">
        <f>R119</f>
        <v>0</v>
      </c>
      <c r="S118" s="102"/>
      <c r="T118" s="199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72</v>
      </c>
      <c r="AU118" s="15" t="s">
        <v>151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72</v>
      </c>
      <c r="E119" s="204" t="s">
        <v>183</v>
      </c>
      <c r="F119" s="204" t="s">
        <v>183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81</v>
      </c>
      <c r="AT119" s="213" t="s">
        <v>72</v>
      </c>
      <c r="AU119" s="213" t="s">
        <v>73</v>
      </c>
      <c r="AY119" s="212" t="s">
        <v>184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72</v>
      </c>
      <c r="E120" s="215" t="s">
        <v>78</v>
      </c>
      <c r="F120" s="215" t="s">
        <v>134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SUM(P121:P163)</f>
        <v>0</v>
      </c>
      <c r="Q120" s="209"/>
      <c r="R120" s="210">
        <f>SUM(R121:R163)</f>
        <v>0</v>
      </c>
      <c r="S120" s="209"/>
      <c r="T120" s="211">
        <f>SUM(T121:T163)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81</v>
      </c>
      <c r="AT120" s="213" t="s">
        <v>72</v>
      </c>
      <c r="AU120" s="213" t="s">
        <v>81</v>
      </c>
      <c r="AY120" s="212" t="s">
        <v>184</v>
      </c>
      <c r="BK120" s="214">
        <f>SUM(BK121:BK163)</f>
        <v>0</v>
      </c>
    </row>
    <row r="121" s="2" customFormat="1" ht="16.5" customHeight="1">
      <c r="A121" s="36"/>
      <c r="B121" s="37"/>
      <c r="C121" s="217" t="s">
        <v>81</v>
      </c>
      <c r="D121" s="217" t="s">
        <v>185</v>
      </c>
      <c r="E121" s="218" t="s">
        <v>1005</v>
      </c>
      <c r="F121" s="219" t="s">
        <v>1006</v>
      </c>
      <c r="G121" s="220" t="s">
        <v>188</v>
      </c>
      <c r="H121" s="221">
        <v>1</v>
      </c>
      <c r="I121" s="222"/>
      <c r="J121" s="223">
        <f>ROUND(I121*H121,2)</f>
        <v>0</v>
      </c>
      <c r="K121" s="224"/>
      <c r="L121" s="225"/>
      <c r="M121" s="226" t="s">
        <v>1</v>
      </c>
      <c r="N121" s="227" t="s">
        <v>38</v>
      </c>
      <c r="O121" s="89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30" t="s">
        <v>189</v>
      </c>
      <c r="AT121" s="230" t="s">
        <v>185</v>
      </c>
      <c r="AU121" s="230" t="s">
        <v>83</v>
      </c>
      <c r="AY121" s="15" t="s">
        <v>184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5" t="s">
        <v>81</v>
      </c>
      <c r="BK121" s="231">
        <f>ROUND(I121*H121,2)</f>
        <v>0</v>
      </c>
      <c r="BL121" s="15" t="s">
        <v>190</v>
      </c>
      <c r="BM121" s="230" t="s">
        <v>83</v>
      </c>
    </row>
    <row r="122" s="2" customFormat="1" ht="16.5" customHeight="1">
      <c r="A122" s="36"/>
      <c r="B122" s="37"/>
      <c r="C122" s="217" t="s">
        <v>83</v>
      </c>
      <c r="D122" s="217" t="s">
        <v>185</v>
      </c>
      <c r="E122" s="218" t="s">
        <v>1007</v>
      </c>
      <c r="F122" s="219" t="s">
        <v>1008</v>
      </c>
      <c r="G122" s="220" t="s">
        <v>188</v>
      </c>
      <c r="H122" s="221">
        <v>2</v>
      </c>
      <c r="I122" s="222"/>
      <c r="J122" s="223">
        <f>ROUND(I122*H122,2)</f>
        <v>0</v>
      </c>
      <c r="K122" s="224"/>
      <c r="L122" s="225"/>
      <c r="M122" s="226" t="s">
        <v>1</v>
      </c>
      <c r="N122" s="227" t="s">
        <v>38</v>
      </c>
      <c r="O122" s="89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30" t="s">
        <v>189</v>
      </c>
      <c r="AT122" s="230" t="s">
        <v>185</v>
      </c>
      <c r="AU122" s="230" t="s">
        <v>83</v>
      </c>
      <c r="AY122" s="15" t="s">
        <v>184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5" t="s">
        <v>81</v>
      </c>
      <c r="BK122" s="231">
        <f>ROUND(I122*H122,2)</f>
        <v>0</v>
      </c>
      <c r="BL122" s="15" t="s">
        <v>190</v>
      </c>
      <c r="BM122" s="230" t="s">
        <v>190</v>
      </c>
    </row>
    <row r="123" s="2" customFormat="1" ht="16.5" customHeight="1">
      <c r="A123" s="36"/>
      <c r="B123" s="37"/>
      <c r="C123" s="217" t="s">
        <v>193</v>
      </c>
      <c r="D123" s="217" t="s">
        <v>185</v>
      </c>
      <c r="E123" s="218" t="s">
        <v>1009</v>
      </c>
      <c r="F123" s="219" t="s">
        <v>1010</v>
      </c>
      <c r="G123" s="220" t="s">
        <v>188</v>
      </c>
      <c r="H123" s="221">
        <v>12</v>
      </c>
      <c r="I123" s="222"/>
      <c r="J123" s="223">
        <f>ROUND(I123*H123,2)</f>
        <v>0</v>
      </c>
      <c r="K123" s="224"/>
      <c r="L123" s="225"/>
      <c r="M123" s="226" t="s">
        <v>1</v>
      </c>
      <c r="N123" s="227" t="s">
        <v>38</v>
      </c>
      <c r="O123" s="89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30" t="s">
        <v>189</v>
      </c>
      <c r="AT123" s="230" t="s">
        <v>185</v>
      </c>
      <c r="AU123" s="230" t="s">
        <v>83</v>
      </c>
      <c r="AY123" s="15" t="s">
        <v>184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5" t="s">
        <v>81</v>
      </c>
      <c r="BK123" s="231">
        <f>ROUND(I123*H123,2)</f>
        <v>0</v>
      </c>
      <c r="BL123" s="15" t="s">
        <v>190</v>
      </c>
      <c r="BM123" s="230" t="s">
        <v>196</v>
      </c>
    </row>
    <row r="124" s="2" customFormat="1" ht="16.5" customHeight="1">
      <c r="A124" s="36"/>
      <c r="B124" s="37"/>
      <c r="C124" s="217" t="s">
        <v>190</v>
      </c>
      <c r="D124" s="217" t="s">
        <v>185</v>
      </c>
      <c r="E124" s="218" t="s">
        <v>1011</v>
      </c>
      <c r="F124" s="219" t="s">
        <v>1012</v>
      </c>
      <c r="G124" s="220" t="s">
        <v>188</v>
      </c>
      <c r="H124" s="221">
        <v>1</v>
      </c>
      <c r="I124" s="222"/>
      <c r="J124" s="223">
        <f>ROUND(I124*H124,2)</f>
        <v>0</v>
      </c>
      <c r="K124" s="224"/>
      <c r="L124" s="225"/>
      <c r="M124" s="226" t="s">
        <v>1</v>
      </c>
      <c r="N124" s="227" t="s">
        <v>38</v>
      </c>
      <c r="O124" s="89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30" t="s">
        <v>189</v>
      </c>
      <c r="AT124" s="230" t="s">
        <v>185</v>
      </c>
      <c r="AU124" s="230" t="s">
        <v>83</v>
      </c>
      <c r="AY124" s="15" t="s">
        <v>184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5" t="s">
        <v>81</v>
      </c>
      <c r="BK124" s="231">
        <f>ROUND(I124*H124,2)</f>
        <v>0</v>
      </c>
      <c r="BL124" s="15" t="s">
        <v>190</v>
      </c>
      <c r="BM124" s="230" t="s">
        <v>189</v>
      </c>
    </row>
    <row r="125" s="2" customFormat="1" ht="16.5" customHeight="1">
      <c r="A125" s="36"/>
      <c r="B125" s="37"/>
      <c r="C125" s="217" t="s">
        <v>199</v>
      </c>
      <c r="D125" s="217" t="s">
        <v>185</v>
      </c>
      <c r="E125" s="218" t="s">
        <v>1013</v>
      </c>
      <c r="F125" s="219" t="s">
        <v>1014</v>
      </c>
      <c r="G125" s="220" t="s">
        <v>188</v>
      </c>
      <c r="H125" s="221">
        <v>1</v>
      </c>
      <c r="I125" s="222"/>
      <c r="J125" s="223">
        <f>ROUND(I125*H125,2)</f>
        <v>0</v>
      </c>
      <c r="K125" s="224"/>
      <c r="L125" s="225"/>
      <c r="M125" s="226" t="s">
        <v>1</v>
      </c>
      <c r="N125" s="227" t="s">
        <v>38</v>
      </c>
      <c r="O125" s="89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30" t="s">
        <v>189</v>
      </c>
      <c r="AT125" s="230" t="s">
        <v>185</v>
      </c>
      <c r="AU125" s="230" t="s">
        <v>83</v>
      </c>
      <c r="AY125" s="15" t="s">
        <v>184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5" t="s">
        <v>81</v>
      </c>
      <c r="BK125" s="231">
        <f>ROUND(I125*H125,2)</f>
        <v>0</v>
      </c>
      <c r="BL125" s="15" t="s">
        <v>190</v>
      </c>
      <c r="BM125" s="230" t="s">
        <v>108</v>
      </c>
    </row>
    <row r="126" s="2" customFormat="1" ht="16.5" customHeight="1">
      <c r="A126" s="36"/>
      <c r="B126" s="37"/>
      <c r="C126" s="217" t="s">
        <v>204</v>
      </c>
      <c r="D126" s="217" t="s">
        <v>185</v>
      </c>
      <c r="E126" s="218" t="s">
        <v>1015</v>
      </c>
      <c r="F126" s="219" t="s">
        <v>1016</v>
      </c>
      <c r="G126" s="220" t="s">
        <v>188</v>
      </c>
      <c r="H126" s="221">
        <v>1</v>
      </c>
      <c r="I126" s="222"/>
      <c r="J126" s="223">
        <f>ROUND(I126*H126,2)</f>
        <v>0</v>
      </c>
      <c r="K126" s="224"/>
      <c r="L126" s="225"/>
      <c r="M126" s="226" t="s">
        <v>1</v>
      </c>
      <c r="N126" s="227" t="s">
        <v>38</v>
      </c>
      <c r="O126" s="89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0" t="s">
        <v>189</v>
      </c>
      <c r="AT126" s="230" t="s">
        <v>185</v>
      </c>
      <c r="AU126" s="230" t="s">
        <v>83</v>
      </c>
      <c r="AY126" s="15" t="s">
        <v>184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5" t="s">
        <v>81</v>
      </c>
      <c r="BK126" s="231">
        <f>ROUND(I126*H126,2)</f>
        <v>0</v>
      </c>
      <c r="BL126" s="15" t="s">
        <v>190</v>
      </c>
      <c r="BM126" s="230" t="s">
        <v>119</v>
      </c>
    </row>
    <row r="127" s="2" customFormat="1" ht="16.5" customHeight="1">
      <c r="A127" s="36"/>
      <c r="B127" s="37"/>
      <c r="C127" s="217" t="s">
        <v>189</v>
      </c>
      <c r="D127" s="217" t="s">
        <v>185</v>
      </c>
      <c r="E127" s="218" t="s">
        <v>1017</v>
      </c>
      <c r="F127" s="219" t="s">
        <v>1018</v>
      </c>
      <c r="G127" s="220" t="s">
        <v>188</v>
      </c>
      <c r="H127" s="221">
        <v>4</v>
      </c>
      <c r="I127" s="222"/>
      <c r="J127" s="223">
        <f>ROUND(I127*H127,2)</f>
        <v>0</v>
      </c>
      <c r="K127" s="224"/>
      <c r="L127" s="225"/>
      <c r="M127" s="226" t="s">
        <v>1</v>
      </c>
      <c r="N127" s="227" t="s">
        <v>38</v>
      </c>
      <c r="O127" s="89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0" t="s">
        <v>189</v>
      </c>
      <c r="AT127" s="230" t="s">
        <v>185</v>
      </c>
      <c r="AU127" s="230" t="s">
        <v>83</v>
      </c>
      <c r="AY127" s="15" t="s">
        <v>184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5" t="s">
        <v>81</v>
      </c>
      <c r="BK127" s="231">
        <f>ROUND(I127*H127,2)</f>
        <v>0</v>
      </c>
      <c r="BL127" s="15" t="s">
        <v>190</v>
      </c>
      <c r="BM127" s="230" t="s">
        <v>1019</v>
      </c>
    </row>
    <row r="128" s="2" customFormat="1" ht="16.5" customHeight="1">
      <c r="A128" s="36"/>
      <c r="B128" s="37"/>
      <c r="C128" s="217" t="s">
        <v>209</v>
      </c>
      <c r="D128" s="217" t="s">
        <v>185</v>
      </c>
      <c r="E128" s="218" t="s">
        <v>1020</v>
      </c>
      <c r="F128" s="219" t="s">
        <v>1021</v>
      </c>
      <c r="G128" s="220" t="s">
        <v>188</v>
      </c>
      <c r="H128" s="221">
        <v>2</v>
      </c>
      <c r="I128" s="222"/>
      <c r="J128" s="223">
        <f>ROUND(I128*H128,2)</f>
        <v>0</v>
      </c>
      <c r="K128" s="224"/>
      <c r="L128" s="225"/>
      <c r="M128" s="226" t="s">
        <v>1</v>
      </c>
      <c r="N128" s="227" t="s">
        <v>38</v>
      </c>
      <c r="O128" s="89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0" t="s">
        <v>189</v>
      </c>
      <c r="AT128" s="230" t="s">
        <v>185</v>
      </c>
      <c r="AU128" s="230" t="s">
        <v>83</v>
      </c>
      <c r="AY128" s="15" t="s">
        <v>184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5" t="s">
        <v>81</v>
      </c>
      <c r="BK128" s="231">
        <f>ROUND(I128*H128,2)</f>
        <v>0</v>
      </c>
      <c r="BL128" s="15" t="s">
        <v>190</v>
      </c>
      <c r="BM128" s="230" t="s">
        <v>1022</v>
      </c>
    </row>
    <row r="129" s="2" customFormat="1" ht="16.5" customHeight="1">
      <c r="A129" s="36"/>
      <c r="B129" s="37"/>
      <c r="C129" s="217" t="s">
        <v>108</v>
      </c>
      <c r="D129" s="217" t="s">
        <v>185</v>
      </c>
      <c r="E129" s="218" t="s">
        <v>1023</v>
      </c>
      <c r="F129" s="219" t="s">
        <v>1024</v>
      </c>
      <c r="G129" s="220" t="s">
        <v>188</v>
      </c>
      <c r="H129" s="221">
        <v>1</v>
      </c>
      <c r="I129" s="222"/>
      <c r="J129" s="223">
        <f>ROUND(I129*H129,2)</f>
        <v>0</v>
      </c>
      <c r="K129" s="224"/>
      <c r="L129" s="225"/>
      <c r="M129" s="226" t="s">
        <v>1</v>
      </c>
      <c r="N129" s="227" t="s">
        <v>38</v>
      </c>
      <c r="O129" s="89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0" t="s">
        <v>189</v>
      </c>
      <c r="AT129" s="230" t="s">
        <v>185</v>
      </c>
      <c r="AU129" s="230" t="s">
        <v>83</v>
      </c>
      <c r="AY129" s="15" t="s">
        <v>184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5" t="s">
        <v>81</v>
      </c>
      <c r="BK129" s="231">
        <f>ROUND(I129*H129,2)</f>
        <v>0</v>
      </c>
      <c r="BL129" s="15" t="s">
        <v>190</v>
      </c>
      <c r="BM129" s="230" t="s">
        <v>124</v>
      </c>
    </row>
    <row r="130" s="2" customFormat="1" ht="16.5" customHeight="1">
      <c r="A130" s="36"/>
      <c r="B130" s="37"/>
      <c r="C130" s="217" t="s">
        <v>111</v>
      </c>
      <c r="D130" s="217" t="s">
        <v>185</v>
      </c>
      <c r="E130" s="218" t="s">
        <v>1025</v>
      </c>
      <c r="F130" s="219" t="s">
        <v>1026</v>
      </c>
      <c r="G130" s="220" t="s">
        <v>188</v>
      </c>
      <c r="H130" s="221">
        <v>6</v>
      </c>
      <c r="I130" s="222"/>
      <c r="J130" s="223">
        <f>ROUND(I130*H130,2)</f>
        <v>0</v>
      </c>
      <c r="K130" s="224"/>
      <c r="L130" s="225"/>
      <c r="M130" s="226" t="s">
        <v>1</v>
      </c>
      <c r="N130" s="227" t="s">
        <v>38</v>
      </c>
      <c r="O130" s="89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0" t="s">
        <v>189</v>
      </c>
      <c r="AT130" s="230" t="s">
        <v>185</v>
      </c>
      <c r="AU130" s="230" t="s">
        <v>83</v>
      </c>
      <c r="AY130" s="15" t="s">
        <v>184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5" t="s">
        <v>81</v>
      </c>
      <c r="BK130" s="231">
        <f>ROUND(I130*H130,2)</f>
        <v>0</v>
      </c>
      <c r="BL130" s="15" t="s">
        <v>190</v>
      </c>
      <c r="BM130" s="230" t="s">
        <v>130</v>
      </c>
    </row>
    <row r="131" s="2" customFormat="1" ht="16.5" customHeight="1">
      <c r="A131" s="36"/>
      <c r="B131" s="37"/>
      <c r="C131" s="217" t="s">
        <v>114</v>
      </c>
      <c r="D131" s="217" t="s">
        <v>185</v>
      </c>
      <c r="E131" s="218" t="s">
        <v>1027</v>
      </c>
      <c r="F131" s="219" t="s">
        <v>1028</v>
      </c>
      <c r="G131" s="220" t="s">
        <v>188</v>
      </c>
      <c r="H131" s="221">
        <v>1</v>
      </c>
      <c r="I131" s="222"/>
      <c r="J131" s="223">
        <f>ROUND(I131*H131,2)</f>
        <v>0</v>
      </c>
      <c r="K131" s="224"/>
      <c r="L131" s="225"/>
      <c r="M131" s="226" t="s">
        <v>1</v>
      </c>
      <c r="N131" s="227" t="s">
        <v>38</v>
      </c>
      <c r="O131" s="89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0" t="s">
        <v>189</v>
      </c>
      <c r="AT131" s="230" t="s">
        <v>185</v>
      </c>
      <c r="AU131" s="230" t="s">
        <v>83</v>
      </c>
      <c r="AY131" s="15" t="s">
        <v>184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5" t="s">
        <v>81</v>
      </c>
      <c r="BK131" s="231">
        <f>ROUND(I131*H131,2)</f>
        <v>0</v>
      </c>
      <c r="BL131" s="15" t="s">
        <v>190</v>
      </c>
      <c r="BM131" s="230" t="s">
        <v>136</v>
      </c>
    </row>
    <row r="132" s="2" customFormat="1" ht="16.5" customHeight="1">
      <c r="A132" s="36"/>
      <c r="B132" s="37"/>
      <c r="C132" s="217" t="s">
        <v>14</v>
      </c>
      <c r="D132" s="217" t="s">
        <v>185</v>
      </c>
      <c r="E132" s="218" t="s">
        <v>1029</v>
      </c>
      <c r="F132" s="219" t="s">
        <v>1030</v>
      </c>
      <c r="G132" s="220" t="s">
        <v>188</v>
      </c>
      <c r="H132" s="221">
        <v>3</v>
      </c>
      <c r="I132" s="222"/>
      <c r="J132" s="223">
        <f>ROUND(I132*H132,2)</f>
        <v>0</v>
      </c>
      <c r="K132" s="224"/>
      <c r="L132" s="225"/>
      <c r="M132" s="226" t="s">
        <v>1</v>
      </c>
      <c r="N132" s="227" t="s">
        <v>38</v>
      </c>
      <c r="O132" s="89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0" t="s">
        <v>189</v>
      </c>
      <c r="AT132" s="230" t="s">
        <v>185</v>
      </c>
      <c r="AU132" s="230" t="s">
        <v>83</v>
      </c>
      <c r="AY132" s="15" t="s">
        <v>184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5" t="s">
        <v>81</v>
      </c>
      <c r="BK132" s="231">
        <f>ROUND(I132*H132,2)</f>
        <v>0</v>
      </c>
      <c r="BL132" s="15" t="s">
        <v>190</v>
      </c>
      <c r="BM132" s="230" t="s">
        <v>141</v>
      </c>
    </row>
    <row r="133" s="2" customFormat="1" ht="16.5" customHeight="1">
      <c r="A133" s="36"/>
      <c r="B133" s="37"/>
      <c r="C133" s="217" t="s">
        <v>119</v>
      </c>
      <c r="D133" s="217" t="s">
        <v>185</v>
      </c>
      <c r="E133" s="218" t="s">
        <v>1031</v>
      </c>
      <c r="F133" s="219" t="s">
        <v>1032</v>
      </c>
      <c r="G133" s="220" t="s">
        <v>188</v>
      </c>
      <c r="H133" s="221">
        <v>1</v>
      </c>
      <c r="I133" s="222"/>
      <c r="J133" s="223">
        <f>ROUND(I133*H133,2)</f>
        <v>0</v>
      </c>
      <c r="K133" s="224"/>
      <c r="L133" s="225"/>
      <c r="M133" s="226" t="s">
        <v>1</v>
      </c>
      <c r="N133" s="227" t="s">
        <v>38</v>
      </c>
      <c r="O133" s="89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0" t="s">
        <v>189</v>
      </c>
      <c r="AT133" s="230" t="s">
        <v>185</v>
      </c>
      <c r="AU133" s="230" t="s">
        <v>83</v>
      </c>
      <c r="AY133" s="15" t="s">
        <v>184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5" t="s">
        <v>81</v>
      </c>
      <c r="BK133" s="231">
        <f>ROUND(I133*H133,2)</f>
        <v>0</v>
      </c>
      <c r="BL133" s="15" t="s">
        <v>190</v>
      </c>
      <c r="BM133" s="230" t="s">
        <v>218</v>
      </c>
    </row>
    <row r="134" s="2" customFormat="1" ht="16.5" customHeight="1">
      <c r="A134" s="36"/>
      <c r="B134" s="37"/>
      <c r="C134" s="217" t="s">
        <v>8</v>
      </c>
      <c r="D134" s="217" t="s">
        <v>185</v>
      </c>
      <c r="E134" s="218" t="s">
        <v>1033</v>
      </c>
      <c r="F134" s="219" t="s">
        <v>1034</v>
      </c>
      <c r="G134" s="220" t="s">
        <v>538</v>
      </c>
      <c r="H134" s="221">
        <v>50</v>
      </c>
      <c r="I134" s="222"/>
      <c r="J134" s="223">
        <f>ROUND(I134*H134,2)</f>
        <v>0</v>
      </c>
      <c r="K134" s="224"/>
      <c r="L134" s="225"/>
      <c r="M134" s="226" t="s">
        <v>1</v>
      </c>
      <c r="N134" s="227" t="s">
        <v>38</v>
      </c>
      <c r="O134" s="89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0" t="s">
        <v>189</v>
      </c>
      <c r="AT134" s="230" t="s">
        <v>185</v>
      </c>
      <c r="AU134" s="230" t="s">
        <v>83</v>
      </c>
      <c r="AY134" s="15" t="s">
        <v>184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5" t="s">
        <v>81</v>
      </c>
      <c r="BK134" s="231">
        <f>ROUND(I134*H134,2)</f>
        <v>0</v>
      </c>
      <c r="BL134" s="15" t="s">
        <v>190</v>
      </c>
      <c r="BM134" s="230" t="s">
        <v>1035</v>
      </c>
    </row>
    <row r="135" s="2" customFormat="1" ht="16.5" customHeight="1">
      <c r="A135" s="36"/>
      <c r="B135" s="37"/>
      <c r="C135" s="217" t="s">
        <v>124</v>
      </c>
      <c r="D135" s="217" t="s">
        <v>185</v>
      </c>
      <c r="E135" s="218" t="s">
        <v>1036</v>
      </c>
      <c r="F135" s="219" t="s">
        <v>1037</v>
      </c>
      <c r="G135" s="220" t="s">
        <v>538</v>
      </c>
      <c r="H135" s="221">
        <v>100</v>
      </c>
      <c r="I135" s="222"/>
      <c r="J135" s="223">
        <f>ROUND(I135*H135,2)</f>
        <v>0</v>
      </c>
      <c r="K135" s="224"/>
      <c r="L135" s="225"/>
      <c r="M135" s="226" t="s">
        <v>1</v>
      </c>
      <c r="N135" s="227" t="s">
        <v>38</v>
      </c>
      <c r="O135" s="89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0" t="s">
        <v>189</v>
      </c>
      <c r="AT135" s="230" t="s">
        <v>185</v>
      </c>
      <c r="AU135" s="230" t="s">
        <v>83</v>
      </c>
      <c r="AY135" s="15" t="s">
        <v>184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5" t="s">
        <v>81</v>
      </c>
      <c r="BK135" s="231">
        <f>ROUND(I135*H135,2)</f>
        <v>0</v>
      </c>
      <c r="BL135" s="15" t="s">
        <v>190</v>
      </c>
      <c r="BM135" s="230" t="s">
        <v>1038</v>
      </c>
    </row>
    <row r="136" s="2" customFormat="1" ht="16.5" customHeight="1">
      <c r="A136" s="36"/>
      <c r="B136" s="37"/>
      <c r="C136" s="217" t="s">
        <v>127</v>
      </c>
      <c r="D136" s="217" t="s">
        <v>185</v>
      </c>
      <c r="E136" s="218" t="s">
        <v>1039</v>
      </c>
      <c r="F136" s="219" t="s">
        <v>1040</v>
      </c>
      <c r="G136" s="220" t="s">
        <v>538</v>
      </c>
      <c r="H136" s="221">
        <v>200</v>
      </c>
      <c r="I136" s="222"/>
      <c r="J136" s="223">
        <f>ROUND(I136*H136,2)</f>
        <v>0</v>
      </c>
      <c r="K136" s="224"/>
      <c r="L136" s="225"/>
      <c r="M136" s="226" t="s">
        <v>1</v>
      </c>
      <c r="N136" s="227" t="s">
        <v>38</v>
      </c>
      <c r="O136" s="89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0" t="s">
        <v>189</v>
      </c>
      <c r="AT136" s="230" t="s">
        <v>185</v>
      </c>
      <c r="AU136" s="230" t="s">
        <v>83</v>
      </c>
      <c r="AY136" s="15" t="s">
        <v>184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5" t="s">
        <v>81</v>
      </c>
      <c r="BK136" s="231">
        <f>ROUND(I136*H136,2)</f>
        <v>0</v>
      </c>
      <c r="BL136" s="15" t="s">
        <v>190</v>
      </c>
      <c r="BM136" s="230" t="s">
        <v>227</v>
      </c>
    </row>
    <row r="137" s="2" customFormat="1" ht="16.5" customHeight="1">
      <c r="A137" s="36"/>
      <c r="B137" s="37"/>
      <c r="C137" s="217" t="s">
        <v>130</v>
      </c>
      <c r="D137" s="217" t="s">
        <v>185</v>
      </c>
      <c r="E137" s="218" t="s">
        <v>1041</v>
      </c>
      <c r="F137" s="219" t="s">
        <v>1042</v>
      </c>
      <c r="G137" s="220" t="s">
        <v>538</v>
      </c>
      <c r="H137" s="221">
        <v>200</v>
      </c>
      <c r="I137" s="222"/>
      <c r="J137" s="223">
        <f>ROUND(I137*H137,2)</f>
        <v>0</v>
      </c>
      <c r="K137" s="224"/>
      <c r="L137" s="225"/>
      <c r="M137" s="226" t="s">
        <v>1</v>
      </c>
      <c r="N137" s="227" t="s">
        <v>38</v>
      </c>
      <c r="O137" s="89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0" t="s">
        <v>189</v>
      </c>
      <c r="AT137" s="230" t="s">
        <v>185</v>
      </c>
      <c r="AU137" s="230" t="s">
        <v>83</v>
      </c>
      <c r="AY137" s="15" t="s">
        <v>184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5" t="s">
        <v>81</v>
      </c>
      <c r="BK137" s="231">
        <f>ROUND(I137*H137,2)</f>
        <v>0</v>
      </c>
      <c r="BL137" s="15" t="s">
        <v>190</v>
      </c>
      <c r="BM137" s="230" t="s">
        <v>230</v>
      </c>
    </row>
    <row r="138" s="2" customFormat="1" ht="16.5" customHeight="1">
      <c r="A138" s="36"/>
      <c r="B138" s="37"/>
      <c r="C138" s="217" t="s">
        <v>133</v>
      </c>
      <c r="D138" s="217" t="s">
        <v>185</v>
      </c>
      <c r="E138" s="218" t="s">
        <v>1043</v>
      </c>
      <c r="F138" s="219" t="s">
        <v>1044</v>
      </c>
      <c r="G138" s="220" t="s">
        <v>538</v>
      </c>
      <c r="H138" s="221">
        <v>50</v>
      </c>
      <c r="I138" s="222"/>
      <c r="J138" s="223">
        <f>ROUND(I138*H138,2)</f>
        <v>0</v>
      </c>
      <c r="K138" s="224"/>
      <c r="L138" s="225"/>
      <c r="M138" s="226" t="s">
        <v>1</v>
      </c>
      <c r="N138" s="227" t="s">
        <v>38</v>
      </c>
      <c r="O138" s="89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0" t="s">
        <v>189</v>
      </c>
      <c r="AT138" s="230" t="s">
        <v>185</v>
      </c>
      <c r="AU138" s="230" t="s">
        <v>83</v>
      </c>
      <c r="AY138" s="15" t="s">
        <v>184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5" t="s">
        <v>81</v>
      </c>
      <c r="BK138" s="231">
        <f>ROUND(I138*H138,2)</f>
        <v>0</v>
      </c>
      <c r="BL138" s="15" t="s">
        <v>190</v>
      </c>
      <c r="BM138" s="230" t="s">
        <v>233</v>
      </c>
    </row>
    <row r="139" s="2" customFormat="1" ht="16.5" customHeight="1">
      <c r="A139" s="36"/>
      <c r="B139" s="37"/>
      <c r="C139" s="217" t="s">
        <v>136</v>
      </c>
      <c r="D139" s="217" t="s">
        <v>185</v>
      </c>
      <c r="E139" s="218" t="s">
        <v>1045</v>
      </c>
      <c r="F139" s="219" t="s">
        <v>1046</v>
      </c>
      <c r="G139" s="220" t="s">
        <v>188</v>
      </c>
      <c r="H139" s="221">
        <v>44</v>
      </c>
      <c r="I139" s="222"/>
      <c r="J139" s="223">
        <f>ROUND(I139*H139,2)</f>
        <v>0</v>
      </c>
      <c r="K139" s="224"/>
      <c r="L139" s="225"/>
      <c r="M139" s="226" t="s">
        <v>1</v>
      </c>
      <c r="N139" s="227" t="s">
        <v>38</v>
      </c>
      <c r="O139" s="89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0" t="s">
        <v>189</v>
      </c>
      <c r="AT139" s="230" t="s">
        <v>185</v>
      </c>
      <c r="AU139" s="230" t="s">
        <v>83</v>
      </c>
      <c r="AY139" s="15" t="s">
        <v>184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5" t="s">
        <v>81</v>
      </c>
      <c r="BK139" s="231">
        <f>ROUND(I139*H139,2)</f>
        <v>0</v>
      </c>
      <c r="BL139" s="15" t="s">
        <v>190</v>
      </c>
      <c r="BM139" s="230" t="s">
        <v>1047</v>
      </c>
    </row>
    <row r="140" s="2" customFormat="1" ht="16.5" customHeight="1">
      <c r="A140" s="36"/>
      <c r="B140" s="37"/>
      <c r="C140" s="217" t="s">
        <v>7</v>
      </c>
      <c r="D140" s="217" t="s">
        <v>185</v>
      </c>
      <c r="E140" s="218" t="s">
        <v>1048</v>
      </c>
      <c r="F140" s="219" t="s">
        <v>1049</v>
      </c>
      <c r="G140" s="220" t="s">
        <v>538</v>
      </c>
      <c r="H140" s="221">
        <v>100</v>
      </c>
      <c r="I140" s="222"/>
      <c r="J140" s="223">
        <f>ROUND(I140*H140,2)</f>
        <v>0</v>
      </c>
      <c r="K140" s="224"/>
      <c r="L140" s="225"/>
      <c r="M140" s="226" t="s">
        <v>1</v>
      </c>
      <c r="N140" s="227" t="s">
        <v>38</v>
      </c>
      <c r="O140" s="89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0" t="s">
        <v>189</v>
      </c>
      <c r="AT140" s="230" t="s">
        <v>185</v>
      </c>
      <c r="AU140" s="230" t="s">
        <v>83</v>
      </c>
      <c r="AY140" s="15" t="s">
        <v>184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5" t="s">
        <v>81</v>
      </c>
      <c r="BK140" s="231">
        <f>ROUND(I140*H140,2)</f>
        <v>0</v>
      </c>
      <c r="BL140" s="15" t="s">
        <v>190</v>
      </c>
      <c r="BM140" s="230" t="s">
        <v>1050</v>
      </c>
    </row>
    <row r="141" s="2" customFormat="1" ht="16.5" customHeight="1">
      <c r="A141" s="36"/>
      <c r="B141" s="37"/>
      <c r="C141" s="217" t="s">
        <v>141</v>
      </c>
      <c r="D141" s="217" t="s">
        <v>185</v>
      </c>
      <c r="E141" s="218" t="s">
        <v>1051</v>
      </c>
      <c r="F141" s="219" t="s">
        <v>1052</v>
      </c>
      <c r="G141" s="220" t="s">
        <v>188</v>
      </c>
      <c r="H141" s="221">
        <v>1</v>
      </c>
      <c r="I141" s="222"/>
      <c r="J141" s="223">
        <f>ROUND(I141*H141,2)</f>
        <v>0</v>
      </c>
      <c r="K141" s="224"/>
      <c r="L141" s="225"/>
      <c r="M141" s="226" t="s">
        <v>1</v>
      </c>
      <c r="N141" s="227" t="s">
        <v>38</v>
      </c>
      <c r="O141" s="89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0" t="s">
        <v>189</v>
      </c>
      <c r="AT141" s="230" t="s">
        <v>185</v>
      </c>
      <c r="AU141" s="230" t="s">
        <v>83</v>
      </c>
      <c r="AY141" s="15" t="s">
        <v>184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5" t="s">
        <v>81</v>
      </c>
      <c r="BK141" s="231">
        <f>ROUND(I141*H141,2)</f>
        <v>0</v>
      </c>
      <c r="BL141" s="15" t="s">
        <v>190</v>
      </c>
      <c r="BM141" s="230" t="s">
        <v>236</v>
      </c>
    </row>
    <row r="142" s="2" customFormat="1" ht="16.5" customHeight="1">
      <c r="A142" s="36"/>
      <c r="B142" s="37"/>
      <c r="C142" s="217" t="s">
        <v>252</v>
      </c>
      <c r="D142" s="217" t="s">
        <v>185</v>
      </c>
      <c r="E142" s="218" t="s">
        <v>1053</v>
      </c>
      <c r="F142" s="219" t="s">
        <v>1054</v>
      </c>
      <c r="G142" s="220" t="s">
        <v>188</v>
      </c>
      <c r="H142" s="221">
        <v>2</v>
      </c>
      <c r="I142" s="222"/>
      <c r="J142" s="223">
        <f>ROUND(I142*H142,2)</f>
        <v>0</v>
      </c>
      <c r="K142" s="224"/>
      <c r="L142" s="225"/>
      <c r="M142" s="226" t="s">
        <v>1</v>
      </c>
      <c r="N142" s="227" t="s">
        <v>38</v>
      </c>
      <c r="O142" s="89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0" t="s">
        <v>189</v>
      </c>
      <c r="AT142" s="230" t="s">
        <v>185</v>
      </c>
      <c r="AU142" s="230" t="s">
        <v>83</v>
      </c>
      <c r="AY142" s="15" t="s">
        <v>184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5" t="s">
        <v>81</v>
      </c>
      <c r="BK142" s="231">
        <f>ROUND(I142*H142,2)</f>
        <v>0</v>
      </c>
      <c r="BL142" s="15" t="s">
        <v>190</v>
      </c>
      <c r="BM142" s="230" t="s">
        <v>242</v>
      </c>
    </row>
    <row r="143" s="2" customFormat="1" ht="16.5" customHeight="1">
      <c r="A143" s="36"/>
      <c r="B143" s="37"/>
      <c r="C143" s="217" t="s">
        <v>218</v>
      </c>
      <c r="D143" s="217" t="s">
        <v>185</v>
      </c>
      <c r="E143" s="218" t="s">
        <v>1055</v>
      </c>
      <c r="F143" s="219" t="s">
        <v>1056</v>
      </c>
      <c r="G143" s="220" t="s">
        <v>188</v>
      </c>
      <c r="H143" s="221">
        <v>7</v>
      </c>
      <c r="I143" s="222"/>
      <c r="J143" s="223">
        <f>ROUND(I143*H143,2)</f>
        <v>0</v>
      </c>
      <c r="K143" s="224"/>
      <c r="L143" s="225"/>
      <c r="M143" s="226" t="s">
        <v>1</v>
      </c>
      <c r="N143" s="227" t="s">
        <v>38</v>
      </c>
      <c r="O143" s="89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0" t="s">
        <v>189</v>
      </c>
      <c r="AT143" s="230" t="s">
        <v>185</v>
      </c>
      <c r="AU143" s="230" t="s">
        <v>83</v>
      </c>
      <c r="AY143" s="15" t="s">
        <v>184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5" t="s">
        <v>81</v>
      </c>
      <c r="BK143" s="231">
        <f>ROUND(I143*H143,2)</f>
        <v>0</v>
      </c>
      <c r="BL143" s="15" t="s">
        <v>190</v>
      </c>
      <c r="BM143" s="230" t="s">
        <v>248</v>
      </c>
    </row>
    <row r="144" s="2" customFormat="1" ht="16.5" customHeight="1">
      <c r="A144" s="36"/>
      <c r="B144" s="37"/>
      <c r="C144" s="217" t="s">
        <v>259</v>
      </c>
      <c r="D144" s="217" t="s">
        <v>185</v>
      </c>
      <c r="E144" s="218" t="s">
        <v>1057</v>
      </c>
      <c r="F144" s="219" t="s">
        <v>1058</v>
      </c>
      <c r="G144" s="220" t="s">
        <v>188</v>
      </c>
      <c r="H144" s="221">
        <v>2</v>
      </c>
      <c r="I144" s="222"/>
      <c r="J144" s="223">
        <f>ROUND(I144*H144,2)</f>
        <v>0</v>
      </c>
      <c r="K144" s="224"/>
      <c r="L144" s="225"/>
      <c r="M144" s="226" t="s">
        <v>1</v>
      </c>
      <c r="N144" s="227" t="s">
        <v>38</v>
      </c>
      <c r="O144" s="89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0" t="s">
        <v>189</v>
      </c>
      <c r="AT144" s="230" t="s">
        <v>185</v>
      </c>
      <c r="AU144" s="230" t="s">
        <v>83</v>
      </c>
      <c r="AY144" s="15" t="s">
        <v>184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5" t="s">
        <v>81</v>
      </c>
      <c r="BK144" s="231">
        <f>ROUND(I144*H144,2)</f>
        <v>0</v>
      </c>
      <c r="BL144" s="15" t="s">
        <v>190</v>
      </c>
      <c r="BM144" s="230" t="s">
        <v>251</v>
      </c>
    </row>
    <row r="145" s="2" customFormat="1" ht="16.5" customHeight="1">
      <c r="A145" s="36"/>
      <c r="B145" s="37"/>
      <c r="C145" s="217" t="s">
        <v>221</v>
      </c>
      <c r="D145" s="217" t="s">
        <v>185</v>
      </c>
      <c r="E145" s="218" t="s">
        <v>1059</v>
      </c>
      <c r="F145" s="219" t="s">
        <v>1060</v>
      </c>
      <c r="G145" s="220" t="s">
        <v>188</v>
      </c>
      <c r="H145" s="221">
        <v>23</v>
      </c>
      <c r="I145" s="222"/>
      <c r="J145" s="223">
        <f>ROUND(I145*H145,2)</f>
        <v>0</v>
      </c>
      <c r="K145" s="224"/>
      <c r="L145" s="225"/>
      <c r="M145" s="226" t="s">
        <v>1</v>
      </c>
      <c r="N145" s="227" t="s">
        <v>38</v>
      </c>
      <c r="O145" s="89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0" t="s">
        <v>189</v>
      </c>
      <c r="AT145" s="230" t="s">
        <v>185</v>
      </c>
      <c r="AU145" s="230" t="s">
        <v>83</v>
      </c>
      <c r="AY145" s="15" t="s">
        <v>184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5" t="s">
        <v>81</v>
      </c>
      <c r="BK145" s="231">
        <f>ROUND(I145*H145,2)</f>
        <v>0</v>
      </c>
      <c r="BL145" s="15" t="s">
        <v>190</v>
      </c>
      <c r="BM145" s="230" t="s">
        <v>255</v>
      </c>
    </row>
    <row r="146" s="2" customFormat="1" ht="16.5" customHeight="1">
      <c r="A146" s="36"/>
      <c r="B146" s="37"/>
      <c r="C146" s="217" t="s">
        <v>266</v>
      </c>
      <c r="D146" s="217" t="s">
        <v>185</v>
      </c>
      <c r="E146" s="218" t="s">
        <v>1061</v>
      </c>
      <c r="F146" s="219" t="s">
        <v>1062</v>
      </c>
      <c r="G146" s="220" t="s">
        <v>188</v>
      </c>
      <c r="H146" s="221">
        <v>9</v>
      </c>
      <c r="I146" s="222"/>
      <c r="J146" s="223">
        <f>ROUND(I146*H146,2)</f>
        <v>0</v>
      </c>
      <c r="K146" s="224"/>
      <c r="L146" s="225"/>
      <c r="M146" s="226" t="s">
        <v>1</v>
      </c>
      <c r="N146" s="227" t="s">
        <v>38</v>
      </c>
      <c r="O146" s="89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0" t="s">
        <v>189</v>
      </c>
      <c r="AT146" s="230" t="s">
        <v>185</v>
      </c>
      <c r="AU146" s="230" t="s">
        <v>83</v>
      </c>
      <c r="AY146" s="15" t="s">
        <v>184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5" t="s">
        <v>81</v>
      </c>
      <c r="BK146" s="231">
        <f>ROUND(I146*H146,2)</f>
        <v>0</v>
      </c>
      <c r="BL146" s="15" t="s">
        <v>190</v>
      </c>
      <c r="BM146" s="230" t="s">
        <v>1063</v>
      </c>
    </row>
    <row r="147" s="2" customFormat="1" ht="16.5" customHeight="1">
      <c r="A147" s="36"/>
      <c r="B147" s="37"/>
      <c r="C147" s="217" t="s">
        <v>224</v>
      </c>
      <c r="D147" s="217" t="s">
        <v>185</v>
      </c>
      <c r="E147" s="218" t="s">
        <v>1064</v>
      </c>
      <c r="F147" s="219" t="s">
        <v>1065</v>
      </c>
      <c r="G147" s="220" t="s">
        <v>188</v>
      </c>
      <c r="H147" s="221">
        <v>1</v>
      </c>
      <c r="I147" s="222"/>
      <c r="J147" s="223">
        <f>ROUND(I147*H147,2)</f>
        <v>0</v>
      </c>
      <c r="K147" s="224"/>
      <c r="L147" s="225"/>
      <c r="M147" s="226" t="s">
        <v>1</v>
      </c>
      <c r="N147" s="227" t="s">
        <v>38</v>
      </c>
      <c r="O147" s="89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0" t="s">
        <v>189</v>
      </c>
      <c r="AT147" s="230" t="s">
        <v>185</v>
      </c>
      <c r="AU147" s="230" t="s">
        <v>83</v>
      </c>
      <c r="AY147" s="15" t="s">
        <v>184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5" t="s">
        <v>81</v>
      </c>
      <c r="BK147" s="231">
        <f>ROUND(I147*H147,2)</f>
        <v>0</v>
      </c>
      <c r="BL147" s="15" t="s">
        <v>190</v>
      </c>
      <c r="BM147" s="230" t="s">
        <v>258</v>
      </c>
    </row>
    <row r="148" s="2" customFormat="1" ht="16.5" customHeight="1">
      <c r="A148" s="36"/>
      <c r="B148" s="37"/>
      <c r="C148" s="217" t="s">
        <v>273</v>
      </c>
      <c r="D148" s="217" t="s">
        <v>185</v>
      </c>
      <c r="E148" s="218" t="s">
        <v>1066</v>
      </c>
      <c r="F148" s="219" t="s">
        <v>1067</v>
      </c>
      <c r="G148" s="220" t="s">
        <v>538</v>
      </c>
      <c r="H148" s="221">
        <v>30</v>
      </c>
      <c r="I148" s="222"/>
      <c r="J148" s="223">
        <f>ROUND(I148*H148,2)</f>
        <v>0</v>
      </c>
      <c r="K148" s="224"/>
      <c r="L148" s="225"/>
      <c r="M148" s="226" t="s">
        <v>1</v>
      </c>
      <c r="N148" s="227" t="s">
        <v>38</v>
      </c>
      <c r="O148" s="89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0" t="s">
        <v>189</v>
      </c>
      <c r="AT148" s="230" t="s">
        <v>185</v>
      </c>
      <c r="AU148" s="230" t="s">
        <v>83</v>
      </c>
      <c r="AY148" s="15" t="s">
        <v>184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5" t="s">
        <v>81</v>
      </c>
      <c r="BK148" s="231">
        <f>ROUND(I148*H148,2)</f>
        <v>0</v>
      </c>
      <c r="BL148" s="15" t="s">
        <v>190</v>
      </c>
      <c r="BM148" s="230" t="s">
        <v>262</v>
      </c>
    </row>
    <row r="149" s="2" customFormat="1" ht="24.15" customHeight="1">
      <c r="A149" s="36"/>
      <c r="B149" s="37"/>
      <c r="C149" s="217" t="s">
        <v>227</v>
      </c>
      <c r="D149" s="217" t="s">
        <v>185</v>
      </c>
      <c r="E149" s="218" t="s">
        <v>1068</v>
      </c>
      <c r="F149" s="219" t="s">
        <v>1069</v>
      </c>
      <c r="G149" s="220" t="s">
        <v>188</v>
      </c>
      <c r="H149" s="221">
        <v>1</v>
      </c>
      <c r="I149" s="222"/>
      <c r="J149" s="223">
        <f>ROUND(I149*H149,2)</f>
        <v>0</v>
      </c>
      <c r="K149" s="224"/>
      <c r="L149" s="225"/>
      <c r="M149" s="226" t="s">
        <v>1</v>
      </c>
      <c r="N149" s="227" t="s">
        <v>38</v>
      </c>
      <c r="O149" s="89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30" t="s">
        <v>189</v>
      </c>
      <c r="AT149" s="230" t="s">
        <v>185</v>
      </c>
      <c r="AU149" s="230" t="s">
        <v>83</v>
      </c>
      <c r="AY149" s="15" t="s">
        <v>184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5" t="s">
        <v>81</v>
      </c>
      <c r="BK149" s="231">
        <f>ROUND(I149*H149,2)</f>
        <v>0</v>
      </c>
      <c r="BL149" s="15" t="s">
        <v>190</v>
      </c>
      <c r="BM149" s="230" t="s">
        <v>265</v>
      </c>
    </row>
    <row r="150" s="2" customFormat="1" ht="16.5" customHeight="1">
      <c r="A150" s="36"/>
      <c r="B150" s="37"/>
      <c r="C150" s="217" t="s">
        <v>280</v>
      </c>
      <c r="D150" s="217" t="s">
        <v>185</v>
      </c>
      <c r="E150" s="218" t="s">
        <v>1070</v>
      </c>
      <c r="F150" s="219" t="s">
        <v>1071</v>
      </c>
      <c r="G150" s="220" t="s">
        <v>538</v>
      </c>
      <c r="H150" s="221">
        <v>20</v>
      </c>
      <c r="I150" s="222"/>
      <c r="J150" s="223">
        <f>ROUND(I150*H150,2)</f>
        <v>0</v>
      </c>
      <c r="K150" s="224"/>
      <c r="L150" s="225"/>
      <c r="M150" s="226" t="s">
        <v>1</v>
      </c>
      <c r="N150" s="227" t="s">
        <v>38</v>
      </c>
      <c r="O150" s="89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0" t="s">
        <v>189</v>
      </c>
      <c r="AT150" s="230" t="s">
        <v>185</v>
      </c>
      <c r="AU150" s="230" t="s">
        <v>83</v>
      </c>
      <c r="AY150" s="15" t="s">
        <v>184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5" t="s">
        <v>81</v>
      </c>
      <c r="BK150" s="231">
        <f>ROUND(I150*H150,2)</f>
        <v>0</v>
      </c>
      <c r="BL150" s="15" t="s">
        <v>190</v>
      </c>
      <c r="BM150" s="230" t="s">
        <v>269</v>
      </c>
    </row>
    <row r="151" s="2" customFormat="1" ht="21.75" customHeight="1">
      <c r="A151" s="36"/>
      <c r="B151" s="37"/>
      <c r="C151" s="217" t="s">
        <v>230</v>
      </c>
      <c r="D151" s="217" t="s">
        <v>185</v>
      </c>
      <c r="E151" s="218" t="s">
        <v>1072</v>
      </c>
      <c r="F151" s="219" t="s">
        <v>1073</v>
      </c>
      <c r="G151" s="220" t="s">
        <v>188</v>
      </c>
      <c r="H151" s="221">
        <v>1</v>
      </c>
      <c r="I151" s="222"/>
      <c r="J151" s="223">
        <f>ROUND(I151*H151,2)</f>
        <v>0</v>
      </c>
      <c r="K151" s="224"/>
      <c r="L151" s="225"/>
      <c r="M151" s="226" t="s">
        <v>1</v>
      </c>
      <c r="N151" s="227" t="s">
        <v>38</v>
      </c>
      <c r="O151" s="89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30" t="s">
        <v>189</v>
      </c>
      <c r="AT151" s="230" t="s">
        <v>185</v>
      </c>
      <c r="AU151" s="230" t="s">
        <v>83</v>
      </c>
      <c r="AY151" s="15" t="s">
        <v>184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5" t="s">
        <v>81</v>
      </c>
      <c r="BK151" s="231">
        <f>ROUND(I151*H151,2)</f>
        <v>0</v>
      </c>
      <c r="BL151" s="15" t="s">
        <v>190</v>
      </c>
      <c r="BM151" s="230" t="s">
        <v>272</v>
      </c>
    </row>
    <row r="152" s="2" customFormat="1" ht="16.5" customHeight="1">
      <c r="A152" s="36"/>
      <c r="B152" s="37"/>
      <c r="C152" s="217" t="s">
        <v>287</v>
      </c>
      <c r="D152" s="217" t="s">
        <v>185</v>
      </c>
      <c r="E152" s="218" t="s">
        <v>1074</v>
      </c>
      <c r="F152" s="219" t="s">
        <v>1075</v>
      </c>
      <c r="G152" s="220" t="s">
        <v>188</v>
      </c>
      <c r="H152" s="221">
        <v>5</v>
      </c>
      <c r="I152" s="222"/>
      <c r="J152" s="223">
        <f>ROUND(I152*H152,2)</f>
        <v>0</v>
      </c>
      <c r="K152" s="224"/>
      <c r="L152" s="225"/>
      <c r="M152" s="226" t="s">
        <v>1</v>
      </c>
      <c r="N152" s="227" t="s">
        <v>38</v>
      </c>
      <c r="O152" s="89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0" t="s">
        <v>189</v>
      </c>
      <c r="AT152" s="230" t="s">
        <v>185</v>
      </c>
      <c r="AU152" s="230" t="s">
        <v>83</v>
      </c>
      <c r="AY152" s="15" t="s">
        <v>184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5" t="s">
        <v>81</v>
      </c>
      <c r="BK152" s="231">
        <f>ROUND(I152*H152,2)</f>
        <v>0</v>
      </c>
      <c r="BL152" s="15" t="s">
        <v>190</v>
      </c>
      <c r="BM152" s="230" t="s">
        <v>276</v>
      </c>
    </row>
    <row r="153" s="2" customFormat="1" ht="16.5" customHeight="1">
      <c r="A153" s="36"/>
      <c r="B153" s="37"/>
      <c r="C153" s="217" t="s">
        <v>233</v>
      </c>
      <c r="D153" s="217" t="s">
        <v>185</v>
      </c>
      <c r="E153" s="218" t="s">
        <v>1076</v>
      </c>
      <c r="F153" s="219" t="s">
        <v>1077</v>
      </c>
      <c r="G153" s="220" t="s">
        <v>188</v>
      </c>
      <c r="H153" s="221">
        <v>20</v>
      </c>
      <c r="I153" s="222"/>
      <c r="J153" s="223">
        <f>ROUND(I153*H153,2)</f>
        <v>0</v>
      </c>
      <c r="K153" s="224"/>
      <c r="L153" s="225"/>
      <c r="M153" s="226" t="s">
        <v>1</v>
      </c>
      <c r="N153" s="227" t="s">
        <v>38</v>
      </c>
      <c r="O153" s="89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30" t="s">
        <v>189</v>
      </c>
      <c r="AT153" s="230" t="s">
        <v>185</v>
      </c>
      <c r="AU153" s="230" t="s">
        <v>83</v>
      </c>
      <c r="AY153" s="15" t="s">
        <v>184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5" t="s">
        <v>81</v>
      </c>
      <c r="BK153" s="231">
        <f>ROUND(I153*H153,2)</f>
        <v>0</v>
      </c>
      <c r="BL153" s="15" t="s">
        <v>190</v>
      </c>
      <c r="BM153" s="230" t="s">
        <v>279</v>
      </c>
    </row>
    <row r="154" s="2" customFormat="1" ht="16.5" customHeight="1">
      <c r="A154" s="36"/>
      <c r="B154" s="37"/>
      <c r="C154" s="217" t="s">
        <v>294</v>
      </c>
      <c r="D154" s="217" t="s">
        <v>185</v>
      </c>
      <c r="E154" s="218" t="s">
        <v>1078</v>
      </c>
      <c r="F154" s="219" t="s">
        <v>1079</v>
      </c>
      <c r="G154" s="220" t="s">
        <v>188</v>
      </c>
      <c r="H154" s="221">
        <v>50</v>
      </c>
      <c r="I154" s="222"/>
      <c r="J154" s="223">
        <f>ROUND(I154*H154,2)</f>
        <v>0</v>
      </c>
      <c r="K154" s="224"/>
      <c r="L154" s="225"/>
      <c r="M154" s="226" t="s">
        <v>1</v>
      </c>
      <c r="N154" s="227" t="s">
        <v>38</v>
      </c>
      <c r="O154" s="89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0" t="s">
        <v>189</v>
      </c>
      <c r="AT154" s="230" t="s">
        <v>185</v>
      </c>
      <c r="AU154" s="230" t="s">
        <v>83</v>
      </c>
      <c r="AY154" s="15" t="s">
        <v>184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5" t="s">
        <v>81</v>
      </c>
      <c r="BK154" s="231">
        <f>ROUND(I154*H154,2)</f>
        <v>0</v>
      </c>
      <c r="BL154" s="15" t="s">
        <v>190</v>
      </c>
      <c r="BM154" s="230" t="s">
        <v>283</v>
      </c>
    </row>
    <row r="155" s="2" customFormat="1" ht="16.5" customHeight="1">
      <c r="A155" s="36"/>
      <c r="B155" s="37"/>
      <c r="C155" s="217" t="s">
        <v>236</v>
      </c>
      <c r="D155" s="217" t="s">
        <v>185</v>
      </c>
      <c r="E155" s="218" t="s">
        <v>1080</v>
      </c>
      <c r="F155" s="219" t="s">
        <v>1081</v>
      </c>
      <c r="G155" s="220" t="s">
        <v>188</v>
      </c>
      <c r="H155" s="221">
        <v>10</v>
      </c>
      <c r="I155" s="222"/>
      <c r="J155" s="223">
        <f>ROUND(I155*H155,2)</f>
        <v>0</v>
      </c>
      <c r="K155" s="224"/>
      <c r="L155" s="225"/>
      <c r="M155" s="226" t="s">
        <v>1</v>
      </c>
      <c r="N155" s="227" t="s">
        <v>38</v>
      </c>
      <c r="O155" s="89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30" t="s">
        <v>189</v>
      </c>
      <c r="AT155" s="230" t="s">
        <v>185</v>
      </c>
      <c r="AU155" s="230" t="s">
        <v>83</v>
      </c>
      <c r="AY155" s="15" t="s">
        <v>184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5" t="s">
        <v>81</v>
      </c>
      <c r="BK155" s="231">
        <f>ROUND(I155*H155,2)</f>
        <v>0</v>
      </c>
      <c r="BL155" s="15" t="s">
        <v>190</v>
      </c>
      <c r="BM155" s="230" t="s">
        <v>286</v>
      </c>
    </row>
    <row r="156" s="2" customFormat="1" ht="16.5" customHeight="1">
      <c r="A156" s="36"/>
      <c r="B156" s="37"/>
      <c r="C156" s="217" t="s">
        <v>301</v>
      </c>
      <c r="D156" s="217" t="s">
        <v>185</v>
      </c>
      <c r="E156" s="218" t="s">
        <v>1082</v>
      </c>
      <c r="F156" s="219" t="s">
        <v>1083</v>
      </c>
      <c r="G156" s="220" t="s">
        <v>188</v>
      </c>
      <c r="H156" s="221">
        <v>5</v>
      </c>
      <c r="I156" s="222"/>
      <c r="J156" s="223">
        <f>ROUND(I156*H156,2)</f>
        <v>0</v>
      </c>
      <c r="K156" s="224"/>
      <c r="L156" s="225"/>
      <c r="M156" s="226" t="s">
        <v>1</v>
      </c>
      <c r="N156" s="227" t="s">
        <v>38</v>
      </c>
      <c r="O156" s="89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0" t="s">
        <v>189</v>
      </c>
      <c r="AT156" s="230" t="s">
        <v>185</v>
      </c>
      <c r="AU156" s="230" t="s">
        <v>83</v>
      </c>
      <c r="AY156" s="15" t="s">
        <v>184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5" t="s">
        <v>81</v>
      </c>
      <c r="BK156" s="231">
        <f>ROUND(I156*H156,2)</f>
        <v>0</v>
      </c>
      <c r="BL156" s="15" t="s">
        <v>190</v>
      </c>
      <c r="BM156" s="230" t="s">
        <v>290</v>
      </c>
    </row>
    <row r="157" s="2" customFormat="1" ht="16.5" customHeight="1">
      <c r="A157" s="36"/>
      <c r="B157" s="37"/>
      <c r="C157" s="217" t="s">
        <v>239</v>
      </c>
      <c r="D157" s="217" t="s">
        <v>185</v>
      </c>
      <c r="E157" s="218" t="s">
        <v>1084</v>
      </c>
      <c r="F157" s="219" t="s">
        <v>1085</v>
      </c>
      <c r="G157" s="220" t="s">
        <v>188</v>
      </c>
      <c r="H157" s="221">
        <v>10</v>
      </c>
      <c r="I157" s="222"/>
      <c r="J157" s="223">
        <f>ROUND(I157*H157,2)</f>
        <v>0</v>
      </c>
      <c r="K157" s="224"/>
      <c r="L157" s="225"/>
      <c r="M157" s="226" t="s">
        <v>1</v>
      </c>
      <c r="N157" s="227" t="s">
        <v>38</v>
      </c>
      <c r="O157" s="89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30" t="s">
        <v>189</v>
      </c>
      <c r="AT157" s="230" t="s">
        <v>185</v>
      </c>
      <c r="AU157" s="230" t="s">
        <v>83</v>
      </c>
      <c r="AY157" s="15" t="s">
        <v>184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5" t="s">
        <v>81</v>
      </c>
      <c r="BK157" s="231">
        <f>ROUND(I157*H157,2)</f>
        <v>0</v>
      </c>
      <c r="BL157" s="15" t="s">
        <v>190</v>
      </c>
      <c r="BM157" s="230" t="s">
        <v>293</v>
      </c>
    </row>
    <row r="158" s="2" customFormat="1" ht="16.5" customHeight="1">
      <c r="A158" s="36"/>
      <c r="B158" s="37"/>
      <c r="C158" s="217" t="s">
        <v>309</v>
      </c>
      <c r="D158" s="217" t="s">
        <v>185</v>
      </c>
      <c r="E158" s="218" t="s">
        <v>1086</v>
      </c>
      <c r="F158" s="219" t="s">
        <v>1087</v>
      </c>
      <c r="G158" s="220" t="s">
        <v>188</v>
      </c>
      <c r="H158" s="221">
        <v>50</v>
      </c>
      <c r="I158" s="222"/>
      <c r="J158" s="223">
        <f>ROUND(I158*H158,2)</f>
        <v>0</v>
      </c>
      <c r="K158" s="224"/>
      <c r="L158" s="225"/>
      <c r="M158" s="226" t="s">
        <v>1</v>
      </c>
      <c r="N158" s="227" t="s">
        <v>38</v>
      </c>
      <c r="O158" s="89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30" t="s">
        <v>189</v>
      </c>
      <c r="AT158" s="230" t="s">
        <v>185</v>
      </c>
      <c r="AU158" s="230" t="s">
        <v>83</v>
      </c>
      <c r="AY158" s="15" t="s">
        <v>184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5" t="s">
        <v>81</v>
      </c>
      <c r="BK158" s="231">
        <f>ROUND(I158*H158,2)</f>
        <v>0</v>
      </c>
      <c r="BL158" s="15" t="s">
        <v>190</v>
      </c>
      <c r="BM158" s="230" t="s">
        <v>297</v>
      </c>
    </row>
    <row r="159" s="2" customFormat="1" ht="16.5" customHeight="1">
      <c r="A159" s="36"/>
      <c r="B159" s="37"/>
      <c r="C159" s="217" t="s">
        <v>242</v>
      </c>
      <c r="D159" s="217" t="s">
        <v>185</v>
      </c>
      <c r="E159" s="218" t="s">
        <v>1088</v>
      </c>
      <c r="F159" s="219" t="s">
        <v>1089</v>
      </c>
      <c r="G159" s="220" t="s">
        <v>188</v>
      </c>
      <c r="H159" s="221">
        <v>10</v>
      </c>
      <c r="I159" s="222"/>
      <c r="J159" s="223">
        <f>ROUND(I159*H159,2)</f>
        <v>0</v>
      </c>
      <c r="K159" s="224"/>
      <c r="L159" s="225"/>
      <c r="M159" s="226" t="s">
        <v>1</v>
      </c>
      <c r="N159" s="227" t="s">
        <v>38</v>
      </c>
      <c r="O159" s="89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30" t="s">
        <v>189</v>
      </c>
      <c r="AT159" s="230" t="s">
        <v>185</v>
      </c>
      <c r="AU159" s="230" t="s">
        <v>83</v>
      </c>
      <c r="AY159" s="15" t="s">
        <v>184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5" t="s">
        <v>81</v>
      </c>
      <c r="BK159" s="231">
        <f>ROUND(I159*H159,2)</f>
        <v>0</v>
      </c>
      <c r="BL159" s="15" t="s">
        <v>190</v>
      </c>
      <c r="BM159" s="230" t="s">
        <v>300</v>
      </c>
    </row>
    <row r="160" s="2" customFormat="1" ht="24.15" customHeight="1">
      <c r="A160" s="36"/>
      <c r="B160" s="37"/>
      <c r="C160" s="217" t="s">
        <v>316</v>
      </c>
      <c r="D160" s="217" t="s">
        <v>185</v>
      </c>
      <c r="E160" s="218" t="s">
        <v>1090</v>
      </c>
      <c r="F160" s="219" t="s">
        <v>1091</v>
      </c>
      <c r="G160" s="220" t="s">
        <v>560</v>
      </c>
      <c r="H160" s="221">
        <v>1</v>
      </c>
      <c r="I160" s="222"/>
      <c r="J160" s="223">
        <f>ROUND(I160*H160,2)</f>
        <v>0</v>
      </c>
      <c r="K160" s="224"/>
      <c r="L160" s="225"/>
      <c r="M160" s="226" t="s">
        <v>1</v>
      </c>
      <c r="N160" s="227" t="s">
        <v>38</v>
      </c>
      <c r="O160" s="89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30" t="s">
        <v>189</v>
      </c>
      <c r="AT160" s="230" t="s">
        <v>185</v>
      </c>
      <c r="AU160" s="230" t="s">
        <v>83</v>
      </c>
      <c r="AY160" s="15" t="s">
        <v>184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5" t="s">
        <v>81</v>
      </c>
      <c r="BK160" s="231">
        <f>ROUND(I160*H160,2)</f>
        <v>0</v>
      </c>
      <c r="BL160" s="15" t="s">
        <v>190</v>
      </c>
      <c r="BM160" s="230" t="s">
        <v>304</v>
      </c>
    </row>
    <row r="161" s="2" customFormat="1" ht="16.5" customHeight="1">
      <c r="A161" s="36"/>
      <c r="B161" s="37"/>
      <c r="C161" s="237" t="s">
        <v>248</v>
      </c>
      <c r="D161" s="237" t="s">
        <v>858</v>
      </c>
      <c r="E161" s="238" t="s">
        <v>1092</v>
      </c>
      <c r="F161" s="239" t="s">
        <v>1093</v>
      </c>
      <c r="G161" s="240" t="s">
        <v>861</v>
      </c>
      <c r="H161" s="241">
        <v>164</v>
      </c>
      <c r="I161" s="242"/>
      <c r="J161" s="243">
        <f>ROUND(I161*H161,2)</f>
        <v>0</v>
      </c>
      <c r="K161" s="244"/>
      <c r="L161" s="42"/>
      <c r="M161" s="245" t="s">
        <v>1</v>
      </c>
      <c r="N161" s="246" t="s">
        <v>38</v>
      </c>
      <c r="O161" s="89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30" t="s">
        <v>190</v>
      </c>
      <c r="AT161" s="230" t="s">
        <v>858</v>
      </c>
      <c r="AU161" s="230" t="s">
        <v>83</v>
      </c>
      <c r="AY161" s="15" t="s">
        <v>184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5" t="s">
        <v>81</v>
      </c>
      <c r="BK161" s="231">
        <f>ROUND(I161*H161,2)</f>
        <v>0</v>
      </c>
      <c r="BL161" s="15" t="s">
        <v>190</v>
      </c>
      <c r="BM161" s="230" t="s">
        <v>307</v>
      </c>
    </row>
    <row r="162" s="2" customFormat="1" ht="16.5" customHeight="1">
      <c r="A162" s="36"/>
      <c r="B162" s="37"/>
      <c r="C162" s="237" t="s">
        <v>323</v>
      </c>
      <c r="D162" s="237" t="s">
        <v>858</v>
      </c>
      <c r="E162" s="238" t="s">
        <v>1094</v>
      </c>
      <c r="F162" s="239" t="s">
        <v>1095</v>
      </c>
      <c r="G162" s="240" t="s">
        <v>188</v>
      </c>
      <c r="H162" s="241">
        <v>1</v>
      </c>
      <c r="I162" s="242"/>
      <c r="J162" s="243">
        <f>ROUND(I162*H162,2)</f>
        <v>0</v>
      </c>
      <c r="K162" s="244"/>
      <c r="L162" s="42"/>
      <c r="M162" s="245" t="s">
        <v>1</v>
      </c>
      <c r="N162" s="246" t="s">
        <v>38</v>
      </c>
      <c r="O162" s="89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30" t="s">
        <v>190</v>
      </c>
      <c r="AT162" s="230" t="s">
        <v>858</v>
      </c>
      <c r="AU162" s="230" t="s">
        <v>83</v>
      </c>
      <c r="AY162" s="15" t="s">
        <v>184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5" t="s">
        <v>81</v>
      </c>
      <c r="BK162" s="231">
        <f>ROUND(I162*H162,2)</f>
        <v>0</v>
      </c>
      <c r="BL162" s="15" t="s">
        <v>190</v>
      </c>
      <c r="BM162" s="230" t="s">
        <v>312</v>
      </c>
    </row>
    <row r="163" s="2" customFormat="1" ht="16.5" customHeight="1">
      <c r="A163" s="36"/>
      <c r="B163" s="37"/>
      <c r="C163" s="237" t="s">
        <v>251</v>
      </c>
      <c r="D163" s="237" t="s">
        <v>858</v>
      </c>
      <c r="E163" s="238" t="s">
        <v>1096</v>
      </c>
      <c r="F163" s="239" t="s">
        <v>1097</v>
      </c>
      <c r="G163" s="240" t="s">
        <v>188</v>
      </c>
      <c r="H163" s="241">
        <v>1</v>
      </c>
      <c r="I163" s="242"/>
      <c r="J163" s="243">
        <f>ROUND(I163*H163,2)</f>
        <v>0</v>
      </c>
      <c r="K163" s="244"/>
      <c r="L163" s="42"/>
      <c r="M163" s="260" t="s">
        <v>1</v>
      </c>
      <c r="N163" s="261" t="s">
        <v>38</v>
      </c>
      <c r="O163" s="262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30" t="s">
        <v>190</v>
      </c>
      <c r="AT163" s="230" t="s">
        <v>858</v>
      </c>
      <c r="AU163" s="230" t="s">
        <v>83</v>
      </c>
      <c r="AY163" s="15" t="s">
        <v>184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5" t="s">
        <v>81</v>
      </c>
      <c r="BK163" s="231">
        <f>ROUND(I163*H163,2)</f>
        <v>0</v>
      </c>
      <c r="BL163" s="15" t="s">
        <v>190</v>
      </c>
      <c r="BM163" s="230" t="s">
        <v>315</v>
      </c>
    </row>
    <row r="164" s="2" customFormat="1" ht="6.96" customHeight="1">
      <c r="A164" s="36"/>
      <c r="B164" s="64"/>
      <c r="C164" s="65"/>
      <c r="D164" s="65"/>
      <c r="E164" s="65"/>
      <c r="F164" s="65"/>
      <c r="G164" s="65"/>
      <c r="H164" s="65"/>
      <c r="I164" s="65"/>
      <c r="J164" s="65"/>
      <c r="K164" s="65"/>
      <c r="L164" s="42"/>
      <c r="M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</row>
  </sheetData>
  <sheetProtection sheet="1" autoFilter="0" formatColumns="0" formatRows="0" objects="1" scenarios="1" spinCount="100000" saltValue="ARTn3xxF/7riO606DPjIrhhfSf5kZWbWnxdSx6sg5enCDO9bWC7AtCHjr7NotnuAQSBA2NTXzbTDaMd+erq2fg==" hashValue="cySFVj6p8riXKRhf79eVuzuH5FCf5b/kmETCYIuN/vRrCTCUsqvI+zKnodBG+0aRPYlLFU3o1UrF4HEvcXwHvg==" algorithmName="SHA-512" password="CC35"/>
  <autoFilter ref="C117:K16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144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Odborné učiliště Příbram - kompletní rekonstrukce el. rozvodů - dílny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145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1098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12. 5. 2021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ROUND(J118,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ROUND((SUM(BE118:BE167)),  2)</f>
        <v>0</v>
      </c>
      <c r="G33" s="36"/>
      <c r="H33" s="36"/>
      <c r="I33" s="153">
        <v>0.20999999999999999</v>
      </c>
      <c r="J33" s="152">
        <f>ROUND(((SUM(BE118:BE167))*I33),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ROUND((SUM(BF118:BF167)),  2)</f>
        <v>0</v>
      </c>
      <c r="G34" s="36"/>
      <c r="H34" s="36"/>
      <c r="I34" s="153">
        <v>0.14999999999999999</v>
      </c>
      <c r="J34" s="152">
        <f>ROUND(((SUM(BF118:BF167))*I34),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ROUND((SUM(BG118:BG167)),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ROUND((SUM(BH118:BH167)),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ROUND((SUM(BI118:BI167)),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Odborné učiliště Příbram - kompletní rekonstrukce el. rozvodů - dílny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145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04 - R2A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12. 5. 2021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148</v>
      </c>
      <c r="D94" s="174"/>
      <c r="E94" s="174"/>
      <c r="F94" s="174"/>
      <c r="G94" s="174"/>
      <c r="H94" s="174"/>
      <c r="I94" s="174"/>
      <c r="J94" s="175" t="s">
        <v>149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150</v>
      </c>
      <c r="D96" s="38"/>
      <c r="E96" s="38"/>
      <c r="F96" s="38"/>
      <c r="G96" s="38"/>
      <c r="H96" s="38"/>
      <c r="I96" s="38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151</v>
      </c>
    </row>
    <row r="97" s="9" customFormat="1" ht="24.96" customHeight="1">
      <c r="A97" s="9"/>
      <c r="B97" s="177"/>
      <c r="C97" s="178"/>
      <c r="D97" s="179" t="s">
        <v>152</v>
      </c>
      <c r="E97" s="180"/>
      <c r="F97" s="180"/>
      <c r="G97" s="180"/>
      <c r="H97" s="180"/>
      <c r="I97" s="180"/>
      <c r="J97" s="181">
        <f>J119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1099</v>
      </c>
      <c r="E98" s="186"/>
      <c r="F98" s="186"/>
      <c r="G98" s="186"/>
      <c r="H98" s="186"/>
      <c r="I98" s="186"/>
      <c r="J98" s="187">
        <f>J120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170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6.25" customHeight="1">
      <c r="A108" s="36"/>
      <c r="B108" s="37"/>
      <c r="C108" s="38"/>
      <c r="D108" s="38"/>
      <c r="E108" s="172" t="str">
        <f>E7</f>
        <v>Odborné učiliště Příbram - kompletní rekonstrukce el. rozvodů - dílny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145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4" t="str">
        <f>E9</f>
        <v>04 - R2A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8"/>
      <c r="E112" s="38"/>
      <c r="F112" s="25" t="str">
        <f>F12</f>
        <v xml:space="preserve"> </v>
      </c>
      <c r="G112" s="38"/>
      <c r="H112" s="38"/>
      <c r="I112" s="30" t="s">
        <v>22</v>
      </c>
      <c r="J112" s="77" t="str">
        <f>IF(J12="","",J12)</f>
        <v>12. 5. 2021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24</v>
      </c>
      <c r="D114" s="38"/>
      <c r="E114" s="38"/>
      <c r="F114" s="25" t="str">
        <f>E15</f>
        <v xml:space="preserve"> </v>
      </c>
      <c r="G114" s="38"/>
      <c r="H114" s="38"/>
      <c r="I114" s="30" t="s">
        <v>29</v>
      </c>
      <c r="J114" s="34" t="str">
        <f>E21</f>
        <v xml:space="preserve"> 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27</v>
      </c>
      <c r="D115" s="38"/>
      <c r="E115" s="38"/>
      <c r="F115" s="25" t="str">
        <f>IF(E18="","",E18)</f>
        <v>Vyplň údaj</v>
      </c>
      <c r="G115" s="38"/>
      <c r="H115" s="38"/>
      <c r="I115" s="30" t="s">
        <v>31</v>
      </c>
      <c r="J115" s="34" t="str">
        <f>E24</f>
        <v xml:space="preserve"> 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89"/>
      <c r="B117" s="190"/>
      <c r="C117" s="191" t="s">
        <v>171</v>
      </c>
      <c r="D117" s="192" t="s">
        <v>58</v>
      </c>
      <c r="E117" s="192" t="s">
        <v>54</v>
      </c>
      <c r="F117" s="192" t="s">
        <v>55</v>
      </c>
      <c r="G117" s="192" t="s">
        <v>172</v>
      </c>
      <c r="H117" s="192" t="s">
        <v>173</v>
      </c>
      <c r="I117" s="192" t="s">
        <v>174</v>
      </c>
      <c r="J117" s="193" t="s">
        <v>149</v>
      </c>
      <c r="K117" s="194" t="s">
        <v>175</v>
      </c>
      <c r="L117" s="195"/>
      <c r="M117" s="98" t="s">
        <v>1</v>
      </c>
      <c r="N117" s="99" t="s">
        <v>37</v>
      </c>
      <c r="O117" s="99" t="s">
        <v>176</v>
      </c>
      <c r="P117" s="99" t="s">
        <v>177</v>
      </c>
      <c r="Q117" s="99" t="s">
        <v>178</v>
      </c>
      <c r="R117" s="99" t="s">
        <v>179</v>
      </c>
      <c r="S117" s="99" t="s">
        <v>180</v>
      </c>
      <c r="T117" s="100" t="s">
        <v>181</v>
      </c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</row>
    <row r="118" s="2" customFormat="1" ht="22.8" customHeight="1">
      <c r="A118" s="36"/>
      <c r="B118" s="37"/>
      <c r="C118" s="105" t="s">
        <v>182</v>
      </c>
      <c r="D118" s="38"/>
      <c r="E118" s="38"/>
      <c r="F118" s="38"/>
      <c r="G118" s="38"/>
      <c r="H118" s="38"/>
      <c r="I118" s="38"/>
      <c r="J118" s="196">
        <f>BK118</f>
        <v>0</v>
      </c>
      <c r="K118" s="38"/>
      <c r="L118" s="42"/>
      <c r="M118" s="101"/>
      <c r="N118" s="197"/>
      <c r="O118" s="102"/>
      <c r="P118" s="198">
        <f>P119</f>
        <v>0</v>
      </c>
      <c r="Q118" s="102"/>
      <c r="R118" s="198">
        <f>R119</f>
        <v>0</v>
      </c>
      <c r="S118" s="102"/>
      <c r="T118" s="199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72</v>
      </c>
      <c r="AU118" s="15" t="s">
        <v>151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72</v>
      </c>
      <c r="E119" s="204" t="s">
        <v>183</v>
      </c>
      <c r="F119" s="204" t="s">
        <v>183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81</v>
      </c>
      <c r="AT119" s="213" t="s">
        <v>72</v>
      </c>
      <c r="AU119" s="213" t="s">
        <v>73</v>
      </c>
      <c r="AY119" s="212" t="s">
        <v>184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72</v>
      </c>
      <c r="E120" s="215" t="s">
        <v>78</v>
      </c>
      <c r="F120" s="215" t="s">
        <v>91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SUM(P121:P167)</f>
        <v>0</v>
      </c>
      <c r="Q120" s="209"/>
      <c r="R120" s="210">
        <f>SUM(R121:R167)</f>
        <v>0</v>
      </c>
      <c r="S120" s="209"/>
      <c r="T120" s="211">
        <f>SUM(T121:T167)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81</v>
      </c>
      <c r="AT120" s="213" t="s">
        <v>72</v>
      </c>
      <c r="AU120" s="213" t="s">
        <v>81</v>
      </c>
      <c r="AY120" s="212" t="s">
        <v>184</v>
      </c>
      <c r="BK120" s="214">
        <f>SUM(BK121:BK167)</f>
        <v>0</v>
      </c>
    </row>
    <row r="121" s="2" customFormat="1" ht="16.5" customHeight="1">
      <c r="A121" s="36"/>
      <c r="B121" s="37"/>
      <c r="C121" s="217" t="s">
        <v>81</v>
      </c>
      <c r="D121" s="217" t="s">
        <v>185</v>
      </c>
      <c r="E121" s="218" t="s">
        <v>1036</v>
      </c>
      <c r="F121" s="219" t="s">
        <v>1100</v>
      </c>
      <c r="G121" s="220" t="s">
        <v>188</v>
      </c>
      <c r="H121" s="221">
        <v>1</v>
      </c>
      <c r="I121" s="222"/>
      <c r="J121" s="223">
        <f>ROUND(I121*H121,2)</f>
        <v>0</v>
      </c>
      <c r="K121" s="224"/>
      <c r="L121" s="225"/>
      <c r="M121" s="226" t="s">
        <v>1</v>
      </c>
      <c r="N121" s="227" t="s">
        <v>38</v>
      </c>
      <c r="O121" s="89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30" t="s">
        <v>189</v>
      </c>
      <c r="AT121" s="230" t="s">
        <v>185</v>
      </c>
      <c r="AU121" s="230" t="s">
        <v>83</v>
      </c>
      <c r="AY121" s="15" t="s">
        <v>184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5" t="s">
        <v>81</v>
      </c>
      <c r="BK121" s="231">
        <f>ROUND(I121*H121,2)</f>
        <v>0</v>
      </c>
      <c r="BL121" s="15" t="s">
        <v>190</v>
      </c>
      <c r="BM121" s="230" t="s">
        <v>83</v>
      </c>
    </row>
    <row r="122" s="2" customFormat="1" ht="16.5" customHeight="1">
      <c r="A122" s="36"/>
      <c r="B122" s="37"/>
      <c r="C122" s="217" t="s">
        <v>83</v>
      </c>
      <c r="D122" s="217" t="s">
        <v>185</v>
      </c>
      <c r="E122" s="218" t="s">
        <v>1101</v>
      </c>
      <c r="F122" s="219" t="s">
        <v>1008</v>
      </c>
      <c r="G122" s="220" t="s">
        <v>188</v>
      </c>
      <c r="H122" s="221">
        <v>5</v>
      </c>
      <c r="I122" s="222"/>
      <c r="J122" s="223">
        <f>ROUND(I122*H122,2)</f>
        <v>0</v>
      </c>
      <c r="K122" s="224"/>
      <c r="L122" s="225"/>
      <c r="M122" s="226" t="s">
        <v>1</v>
      </c>
      <c r="N122" s="227" t="s">
        <v>38</v>
      </c>
      <c r="O122" s="89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30" t="s">
        <v>189</v>
      </c>
      <c r="AT122" s="230" t="s">
        <v>185</v>
      </c>
      <c r="AU122" s="230" t="s">
        <v>83</v>
      </c>
      <c r="AY122" s="15" t="s">
        <v>184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5" t="s">
        <v>81</v>
      </c>
      <c r="BK122" s="231">
        <f>ROUND(I122*H122,2)</f>
        <v>0</v>
      </c>
      <c r="BL122" s="15" t="s">
        <v>190</v>
      </c>
      <c r="BM122" s="230" t="s">
        <v>190</v>
      </c>
    </row>
    <row r="123" s="2" customFormat="1" ht="16.5" customHeight="1">
      <c r="A123" s="36"/>
      <c r="B123" s="37"/>
      <c r="C123" s="217" t="s">
        <v>193</v>
      </c>
      <c r="D123" s="217" t="s">
        <v>185</v>
      </c>
      <c r="E123" s="218" t="s">
        <v>1102</v>
      </c>
      <c r="F123" s="219" t="s">
        <v>1010</v>
      </c>
      <c r="G123" s="220" t="s">
        <v>188</v>
      </c>
      <c r="H123" s="221">
        <v>11</v>
      </c>
      <c r="I123" s="222"/>
      <c r="J123" s="223">
        <f>ROUND(I123*H123,2)</f>
        <v>0</v>
      </c>
      <c r="K123" s="224"/>
      <c r="L123" s="225"/>
      <c r="M123" s="226" t="s">
        <v>1</v>
      </c>
      <c r="N123" s="227" t="s">
        <v>38</v>
      </c>
      <c r="O123" s="89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30" t="s">
        <v>189</v>
      </c>
      <c r="AT123" s="230" t="s">
        <v>185</v>
      </c>
      <c r="AU123" s="230" t="s">
        <v>83</v>
      </c>
      <c r="AY123" s="15" t="s">
        <v>184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5" t="s">
        <v>81</v>
      </c>
      <c r="BK123" s="231">
        <f>ROUND(I123*H123,2)</f>
        <v>0</v>
      </c>
      <c r="BL123" s="15" t="s">
        <v>190</v>
      </c>
      <c r="BM123" s="230" t="s">
        <v>196</v>
      </c>
    </row>
    <row r="124" s="2" customFormat="1" ht="16.5" customHeight="1">
      <c r="A124" s="36"/>
      <c r="B124" s="37"/>
      <c r="C124" s="217" t="s">
        <v>190</v>
      </c>
      <c r="D124" s="217" t="s">
        <v>185</v>
      </c>
      <c r="E124" s="218" t="s">
        <v>1103</v>
      </c>
      <c r="F124" s="219" t="s">
        <v>1012</v>
      </c>
      <c r="G124" s="220" t="s">
        <v>188</v>
      </c>
      <c r="H124" s="221">
        <v>1</v>
      </c>
      <c r="I124" s="222"/>
      <c r="J124" s="223">
        <f>ROUND(I124*H124,2)</f>
        <v>0</v>
      </c>
      <c r="K124" s="224"/>
      <c r="L124" s="225"/>
      <c r="M124" s="226" t="s">
        <v>1</v>
      </c>
      <c r="N124" s="227" t="s">
        <v>38</v>
      </c>
      <c r="O124" s="89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30" t="s">
        <v>189</v>
      </c>
      <c r="AT124" s="230" t="s">
        <v>185</v>
      </c>
      <c r="AU124" s="230" t="s">
        <v>83</v>
      </c>
      <c r="AY124" s="15" t="s">
        <v>184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5" t="s">
        <v>81</v>
      </c>
      <c r="BK124" s="231">
        <f>ROUND(I124*H124,2)</f>
        <v>0</v>
      </c>
      <c r="BL124" s="15" t="s">
        <v>190</v>
      </c>
      <c r="BM124" s="230" t="s">
        <v>189</v>
      </c>
    </row>
    <row r="125" s="2" customFormat="1" ht="16.5" customHeight="1">
      <c r="A125" s="36"/>
      <c r="B125" s="37"/>
      <c r="C125" s="217" t="s">
        <v>199</v>
      </c>
      <c r="D125" s="217" t="s">
        <v>185</v>
      </c>
      <c r="E125" s="218" t="s">
        <v>1104</v>
      </c>
      <c r="F125" s="219" t="s">
        <v>1014</v>
      </c>
      <c r="G125" s="220" t="s">
        <v>188</v>
      </c>
      <c r="H125" s="221">
        <v>1</v>
      </c>
      <c r="I125" s="222"/>
      <c r="J125" s="223">
        <f>ROUND(I125*H125,2)</f>
        <v>0</v>
      </c>
      <c r="K125" s="224"/>
      <c r="L125" s="225"/>
      <c r="M125" s="226" t="s">
        <v>1</v>
      </c>
      <c r="N125" s="227" t="s">
        <v>38</v>
      </c>
      <c r="O125" s="89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30" t="s">
        <v>189</v>
      </c>
      <c r="AT125" s="230" t="s">
        <v>185</v>
      </c>
      <c r="AU125" s="230" t="s">
        <v>83</v>
      </c>
      <c r="AY125" s="15" t="s">
        <v>184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5" t="s">
        <v>81</v>
      </c>
      <c r="BK125" s="231">
        <f>ROUND(I125*H125,2)</f>
        <v>0</v>
      </c>
      <c r="BL125" s="15" t="s">
        <v>190</v>
      </c>
      <c r="BM125" s="230" t="s">
        <v>108</v>
      </c>
    </row>
    <row r="126" s="2" customFormat="1" ht="16.5" customHeight="1">
      <c r="A126" s="36"/>
      <c r="B126" s="37"/>
      <c r="C126" s="217" t="s">
        <v>204</v>
      </c>
      <c r="D126" s="217" t="s">
        <v>185</v>
      </c>
      <c r="E126" s="218" t="s">
        <v>1105</v>
      </c>
      <c r="F126" s="219" t="s">
        <v>1016</v>
      </c>
      <c r="G126" s="220" t="s">
        <v>188</v>
      </c>
      <c r="H126" s="221">
        <v>1</v>
      </c>
      <c r="I126" s="222"/>
      <c r="J126" s="223">
        <f>ROUND(I126*H126,2)</f>
        <v>0</v>
      </c>
      <c r="K126" s="224"/>
      <c r="L126" s="225"/>
      <c r="M126" s="226" t="s">
        <v>1</v>
      </c>
      <c r="N126" s="227" t="s">
        <v>38</v>
      </c>
      <c r="O126" s="89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0" t="s">
        <v>189</v>
      </c>
      <c r="AT126" s="230" t="s">
        <v>185</v>
      </c>
      <c r="AU126" s="230" t="s">
        <v>83</v>
      </c>
      <c r="AY126" s="15" t="s">
        <v>184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5" t="s">
        <v>81</v>
      </c>
      <c r="BK126" s="231">
        <f>ROUND(I126*H126,2)</f>
        <v>0</v>
      </c>
      <c r="BL126" s="15" t="s">
        <v>190</v>
      </c>
      <c r="BM126" s="230" t="s">
        <v>119</v>
      </c>
    </row>
    <row r="127" s="2" customFormat="1" ht="16.5" customHeight="1">
      <c r="A127" s="36"/>
      <c r="B127" s="37"/>
      <c r="C127" s="217" t="s">
        <v>316</v>
      </c>
      <c r="D127" s="217" t="s">
        <v>185</v>
      </c>
      <c r="E127" s="218" t="s">
        <v>1106</v>
      </c>
      <c r="F127" s="219" t="s">
        <v>1107</v>
      </c>
      <c r="G127" s="220" t="s">
        <v>188</v>
      </c>
      <c r="H127" s="221">
        <v>1</v>
      </c>
      <c r="I127" s="222"/>
      <c r="J127" s="223">
        <f>ROUND(I127*H127,2)</f>
        <v>0</v>
      </c>
      <c r="K127" s="224"/>
      <c r="L127" s="225"/>
      <c r="M127" s="226" t="s">
        <v>1</v>
      </c>
      <c r="N127" s="227" t="s">
        <v>38</v>
      </c>
      <c r="O127" s="89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0" t="s">
        <v>189</v>
      </c>
      <c r="AT127" s="230" t="s">
        <v>185</v>
      </c>
      <c r="AU127" s="230" t="s">
        <v>83</v>
      </c>
      <c r="AY127" s="15" t="s">
        <v>184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5" t="s">
        <v>81</v>
      </c>
      <c r="BK127" s="231">
        <f>ROUND(I127*H127,2)</f>
        <v>0</v>
      </c>
      <c r="BL127" s="15" t="s">
        <v>190</v>
      </c>
      <c r="BM127" s="230" t="s">
        <v>1108</v>
      </c>
    </row>
    <row r="128" s="2" customFormat="1" ht="16.5" customHeight="1">
      <c r="A128" s="36"/>
      <c r="B128" s="37"/>
      <c r="C128" s="217" t="s">
        <v>248</v>
      </c>
      <c r="D128" s="217" t="s">
        <v>185</v>
      </c>
      <c r="E128" s="218" t="s">
        <v>1109</v>
      </c>
      <c r="F128" s="219" t="s">
        <v>1018</v>
      </c>
      <c r="G128" s="220" t="s">
        <v>188</v>
      </c>
      <c r="H128" s="221">
        <v>6</v>
      </c>
      <c r="I128" s="222"/>
      <c r="J128" s="223">
        <f>ROUND(I128*H128,2)</f>
        <v>0</v>
      </c>
      <c r="K128" s="224"/>
      <c r="L128" s="225"/>
      <c r="M128" s="226" t="s">
        <v>1</v>
      </c>
      <c r="N128" s="227" t="s">
        <v>38</v>
      </c>
      <c r="O128" s="89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0" t="s">
        <v>189</v>
      </c>
      <c r="AT128" s="230" t="s">
        <v>185</v>
      </c>
      <c r="AU128" s="230" t="s">
        <v>83</v>
      </c>
      <c r="AY128" s="15" t="s">
        <v>184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5" t="s">
        <v>81</v>
      </c>
      <c r="BK128" s="231">
        <f>ROUND(I128*H128,2)</f>
        <v>0</v>
      </c>
      <c r="BL128" s="15" t="s">
        <v>190</v>
      </c>
      <c r="BM128" s="230" t="s">
        <v>1110</v>
      </c>
    </row>
    <row r="129" s="2" customFormat="1" ht="16.5" customHeight="1">
      <c r="A129" s="36"/>
      <c r="B129" s="37"/>
      <c r="C129" s="217" t="s">
        <v>323</v>
      </c>
      <c r="D129" s="217" t="s">
        <v>185</v>
      </c>
      <c r="E129" s="218" t="s">
        <v>1111</v>
      </c>
      <c r="F129" s="219" t="s">
        <v>1021</v>
      </c>
      <c r="G129" s="220" t="s">
        <v>188</v>
      </c>
      <c r="H129" s="221">
        <v>4</v>
      </c>
      <c r="I129" s="222"/>
      <c r="J129" s="223">
        <f>ROUND(I129*H129,2)</f>
        <v>0</v>
      </c>
      <c r="K129" s="224"/>
      <c r="L129" s="225"/>
      <c r="M129" s="226" t="s">
        <v>1</v>
      </c>
      <c r="N129" s="227" t="s">
        <v>38</v>
      </c>
      <c r="O129" s="89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0" t="s">
        <v>189</v>
      </c>
      <c r="AT129" s="230" t="s">
        <v>185</v>
      </c>
      <c r="AU129" s="230" t="s">
        <v>83</v>
      </c>
      <c r="AY129" s="15" t="s">
        <v>184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5" t="s">
        <v>81</v>
      </c>
      <c r="BK129" s="231">
        <f>ROUND(I129*H129,2)</f>
        <v>0</v>
      </c>
      <c r="BL129" s="15" t="s">
        <v>190</v>
      </c>
      <c r="BM129" s="230" t="s">
        <v>1112</v>
      </c>
    </row>
    <row r="130" s="2" customFormat="1" ht="16.5" customHeight="1">
      <c r="A130" s="36"/>
      <c r="B130" s="37"/>
      <c r="C130" s="217" t="s">
        <v>189</v>
      </c>
      <c r="D130" s="217" t="s">
        <v>185</v>
      </c>
      <c r="E130" s="218" t="s">
        <v>1017</v>
      </c>
      <c r="F130" s="219" t="s">
        <v>1024</v>
      </c>
      <c r="G130" s="220" t="s">
        <v>188</v>
      </c>
      <c r="H130" s="221">
        <v>1</v>
      </c>
      <c r="I130" s="222"/>
      <c r="J130" s="223">
        <f>ROUND(I130*H130,2)</f>
        <v>0</v>
      </c>
      <c r="K130" s="224"/>
      <c r="L130" s="225"/>
      <c r="M130" s="226" t="s">
        <v>1</v>
      </c>
      <c r="N130" s="227" t="s">
        <v>38</v>
      </c>
      <c r="O130" s="89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0" t="s">
        <v>189</v>
      </c>
      <c r="AT130" s="230" t="s">
        <v>185</v>
      </c>
      <c r="AU130" s="230" t="s">
        <v>83</v>
      </c>
      <c r="AY130" s="15" t="s">
        <v>184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5" t="s">
        <v>81</v>
      </c>
      <c r="BK130" s="231">
        <f>ROUND(I130*H130,2)</f>
        <v>0</v>
      </c>
      <c r="BL130" s="15" t="s">
        <v>190</v>
      </c>
      <c r="BM130" s="230" t="s">
        <v>124</v>
      </c>
    </row>
    <row r="131" s="2" customFormat="1" ht="16.5" customHeight="1">
      <c r="A131" s="36"/>
      <c r="B131" s="37"/>
      <c r="C131" s="217" t="s">
        <v>209</v>
      </c>
      <c r="D131" s="217" t="s">
        <v>185</v>
      </c>
      <c r="E131" s="218" t="s">
        <v>1020</v>
      </c>
      <c r="F131" s="219" t="s">
        <v>1113</v>
      </c>
      <c r="G131" s="220" t="s">
        <v>188</v>
      </c>
      <c r="H131" s="221">
        <v>1</v>
      </c>
      <c r="I131" s="222"/>
      <c r="J131" s="223">
        <f>ROUND(I131*H131,2)</f>
        <v>0</v>
      </c>
      <c r="K131" s="224"/>
      <c r="L131" s="225"/>
      <c r="M131" s="226" t="s">
        <v>1</v>
      </c>
      <c r="N131" s="227" t="s">
        <v>38</v>
      </c>
      <c r="O131" s="89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0" t="s">
        <v>189</v>
      </c>
      <c r="AT131" s="230" t="s">
        <v>185</v>
      </c>
      <c r="AU131" s="230" t="s">
        <v>83</v>
      </c>
      <c r="AY131" s="15" t="s">
        <v>184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5" t="s">
        <v>81</v>
      </c>
      <c r="BK131" s="231">
        <f>ROUND(I131*H131,2)</f>
        <v>0</v>
      </c>
      <c r="BL131" s="15" t="s">
        <v>190</v>
      </c>
      <c r="BM131" s="230" t="s">
        <v>130</v>
      </c>
    </row>
    <row r="132" s="2" customFormat="1" ht="16.5" customHeight="1">
      <c r="A132" s="36"/>
      <c r="B132" s="37"/>
      <c r="C132" s="217" t="s">
        <v>251</v>
      </c>
      <c r="D132" s="217" t="s">
        <v>185</v>
      </c>
      <c r="E132" s="218" t="s">
        <v>1114</v>
      </c>
      <c r="F132" s="219" t="s">
        <v>1115</v>
      </c>
      <c r="G132" s="220" t="s">
        <v>188</v>
      </c>
      <c r="H132" s="221">
        <v>10</v>
      </c>
      <c r="I132" s="222"/>
      <c r="J132" s="223">
        <f>ROUND(I132*H132,2)</f>
        <v>0</v>
      </c>
      <c r="K132" s="224"/>
      <c r="L132" s="225"/>
      <c r="M132" s="226" t="s">
        <v>1</v>
      </c>
      <c r="N132" s="227" t="s">
        <v>38</v>
      </c>
      <c r="O132" s="89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0" t="s">
        <v>189</v>
      </c>
      <c r="AT132" s="230" t="s">
        <v>185</v>
      </c>
      <c r="AU132" s="230" t="s">
        <v>83</v>
      </c>
      <c r="AY132" s="15" t="s">
        <v>184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5" t="s">
        <v>81</v>
      </c>
      <c r="BK132" s="231">
        <f>ROUND(I132*H132,2)</f>
        <v>0</v>
      </c>
      <c r="BL132" s="15" t="s">
        <v>190</v>
      </c>
      <c r="BM132" s="230" t="s">
        <v>1116</v>
      </c>
    </row>
    <row r="133" s="2" customFormat="1" ht="16.5" customHeight="1">
      <c r="A133" s="36"/>
      <c r="B133" s="37"/>
      <c r="C133" s="217" t="s">
        <v>108</v>
      </c>
      <c r="D133" s="217" t="s">
        <v>185</v>
      </c>
      <c r="E133" s="218" t="s">
        <v>1117</v>
      </c>
      <c r="F133" s="219" t="s">
        <v>1028</v>
      </c>
      <c r="G133" s="220" t="s">
        <v>188</v>
      </c>
      <c r="H133" s="221">
        <v>1</v>
      </c>
      <c r="I133" s="222"/>
      <c r="J133" s="223">
        <f>ROUND(I133*H133,2)</f>
        <v>0</v>
      </c>
      <c r="K133" s="224"/>
      <c r="L133" s="225"/>
      <c r="M133" s="226" t="s">
        <v>1</v>
      </c>
      <c r="N133" s="227" t="s">
        <v>38</v>
      </c>
      <c r="O133" s="89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0" t="s">
        <v>189</v>
      </c>
      <c r="AT133" s="230" t="s">
        <v>185</v>
      </c>
      <c r="AU133" s="230" t="s">
        <v>83</v>
      </c>
      <c r="AY133" s="15" t="s">
        <v>184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5" t="s">
        <v>81</v>
      </c>
      <c r="BK133" s="231">
        <f>ROUND(I133*H133,2)</f>
        <v>0</v>
      </c>
      <c r="BL133" s="15" t="s">
        <v>190</v>
      </c>
      <c r="BM133" s="230" t="s">
        <v>136</v>
      </c>
    </row>
    <row r="134" s="2" customFormat="1" ht="16.5" customHeight="1">
      <c r="A134" s="36"/>
      <c r="B134" s="37"/>
      <c r="C134" s="217" t="s">
        <v>111</v>
      </c>
      <c r="D134" s="217" t="s">
        <v>185</v>
      </c>
      <c r="E134" s="218" t="s">
        <v>1118</v>
      </c>
      <c r="F134" s="219" t="s">
        <v>1030</v>
      </c>
      <c r="G134" s="220" t="s">
        <v>188</v>
      </c>
      <c r="H134" s="221">
        <v>3</v>
      </c>
      <c r="I134" s="222"/>
      <c r="J134" s="223">
        <f>ROUND(I134*H134,2)</f>
        <v>0</v>
      </c>
      <c r="K134" s="224"/>
      <c r="L134" s="225"/>
      <c r="M134" s="226" t="s">
        <v>1</v>
      </c>
      <c r="N134" s="227" t="s">
        <v>38</v>
      </c>
      <c r="O134" s="89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0" t="s">
        <v>189</v>
      </c>
      <c r="AT134" s="230" t="s">
        <v>185</v>
      </c>
      <c r="AU134" s="230" t="s">
        <v>83</v>
      </c>
      <c r="AY134" s="15" t="s">
        <v>184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5" t="s">
        <v>81</v>
      </c>
      <c r="BK134" s="231">
        <f>ROUND(I134*H134,2)</f>
        <v>0</v>
      </c>
      <c r="BL134" s="15" t="s">
        <v>190</v>
      </c>
      <c r="BM134" s="230" t="s">
        <v>141</v>
      </c>
    </row>
    <row r="135" s="2" customFormat="1" ht="16.5" customHeight="1">
      <c r="A135" s="36"/>
      <c r="B135" s="37"/>
      <c r="C135" s="217" t="s">
        <v>114</v>
      </c>
      <c r="D135" s="217" t="s">
        <v>185</v>
      </c>
      <c r="E135" s="218" t="s">
        <v>1119</v>
      </c>
      <c r="F135" s="219" t="s">
        <v>1120</v>
      </c>
      <c r="G135" s="220" t="s">
        <v>188</v>
      </c>
      <c r="H135" s="221">
        <v>1</v>
      </c>
      <c r="I135" s="222"/>
      <c r="J135" s="223">
        <f>ROUND(I135*H135,2)</f>
        <v>0</v>
      </c>
      <c r="K135" s="224"/>
      <c r="L135" s="225"/>
      <c r="M135" s="226" t="s">
        <v>1</v>
      </c>
      <c r="N135" s="227" t="s">
        <v>38</v>
      </c>
      <c r="O135" s="89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0" t="s">
        <v>189</v>
      </c>
      <c r="AT135" s="230" t="s">
        <v>185</v>
      </c>
      <c r="AU135" s="230" t="s">
        <v>83</v>
      </c>
      <c r="AY135" s="15" t="s">
        <v>184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5" t="s">
        <v>81</v>
      </c>
      <c r="BK135" s="231">
        <f>ROUND(I135*H135,2)</f>
        <v>0</v>
      </c>
      <c r="BL135" s="15" t="s">
        <v>190</v>
      </c>
      <c r="BM135" s="230" t="s">
        <v>218</v>
      </c>
    </row>
    <row r="136" s="2" customFormat="1" ht="16.5" customHeight="1">
      <c r="A136" s="36"/>
      <c r="B136" s="37"/>
      <c r="C136" s="217" t="s">
        <v>119</v>
      </c>
      <c r="D136" s="217" t="s">
        <v>185</v>
      </c>
      <c r="E136" s="218" t="s">
        <v>1121</v>
      </c>
      <c r="F136" s="219" t="s">
        <v>1122</v>
      </c>
      <c r="G136" s="220" t="s">
        <v>538</v>
      </c>
      <c r="H136" s="221">
        <v>50</v>
      </c>
      <c r="I136" s="222"/>
      <c r="J136" s="223">
        <f>ROUND(I136*H136,2)</f>
        <v>0</v>
      </c>
      <c r="K136" s="224"/>
      <c r="L136" s="225"/>
      <c r="M136" s="226" t="s">
        <v>1</v>
      </c>
      <c r="N136" s="227" t="s">
        <v>38</v>
      </c>
      <c r="O136" s="89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0" t="s">
        <v>189</v>
      </c>
      <c r="AT136" s="230" t="s">
        <v>185</v>
      </c>
      <c r="AU136" s="230" t="s">
        <v>83</v>
      </c>
      <c r="AY136" s="15" t="s">
        <v>184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5" t="s">
        <v>81</v>
      </c>
      <c r="BK136" s="231">
        <f>ROUND(I136*H136,2)</f>
        <v>0</v>
      </c>
      <c r="BL136" s="15" t="s">
        <v>190</v>
      </c>
      <c r="BM136" s="230" t="s">
        <v>224</v>
      </c>
    </row>
    <row r="137" s="2" customFormat="1" ht="16.5" customHeight="1">
      <c r="A137" s="36"/>
      <c r="B137" s="37"/>
      <c r="C137" s="217" t="s">
        <v>8</v>
      </c>
      <c r="D137" s="217" t="s">
        <v>185</v>
      </c>
      <c r="E137" s="218" t="s">
        <v>1123</v>
      </c>
      <c r="F137" s="219" t="s">
        <v>1040</v>
      </c>
      <c r="G137" s="220" t="s">
        <v>538</v>
      </c>
      <c r="H137" s="221">
        <v>200</v>
      </c>
      <c r="I137" s="222"/>
      <c r="J137" s="223">
        <f>ROUND(I137*H137,2)</f>
        <v>0</v>
      </c>
      <c r="K137" s="224"/>
      <c r="L137" s="225"/>
      <c r="M137" s="226" t="s">
        <v>1</v>
      </c>
      <c r="N137" s="227" t="s">
        <v>38</v>
      </c>
      <c r="O137" s="89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0" t="s">
        <v>189</v>
      </c>
      <c r="AT137" s="230" t="s">
        <v>185</v>
      </c>
      <c r="AU137" s="230" t="s">
        <v>83</v>
      </c>
      <c r="AY137" s="15" t="s">
        <v>184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5" t="s">
        <v>81</v>
      </c>
      <c r="BK137" s="231">
        <f>ROUND(I137*H137,2)</f>
        <v>0</v>
      </c>
      <c r="BL137" s="15" t="s">
        <v>190</v>
      </c>
      <c r="BM137" s="230" t="s">
        <v>227</v>
      </c>
    </row>
    <row r="138" s="2" customFormat="1" ht="16.5" customHeight="1">
      <c r="A138" s="36"/>
      <c r="B138" s="37"/>
      <c r="C138" s="217" t="s">
        <v>255</v>
      </c>
      <c r="D138" s="217" t="s">
        <v>185</v>
      </c>
      <c r="E138" s="218" t="s">
        <v>1124</v>
      </c>
      <c r="F138" s="219" t="s">
        <v>1037</v>
      </c>
      <c r="G138" s="220" t="s">
        <v>538</v>
      </c>
      <c r="H138" s="221">
        <v>110</v>
      </c>
      <c r="I138" s="222"/>
      <c r="J138" s="223">
        <f>ROUND(I138*H138,2)</f>
        <v>0</v>
      </c>
      <c r="K138" s="224"/>
      <c r="L138" s="225"/>
      <c r="M138" s="226" t="s">
        <v>1</v>
      </c>
      <c r="N138" s="227" t="s">
        <v>38</v>
      </c>
      <c r="O138" s="89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0" t="s">
        <v>189</v>
      </c>
      <c r="AT138" s="230" t="s">
        <v>185</v>
      </c>
      <c r="AU138" s="230" t="s">
        <v>83</v>
      </c>
      <c r="AY138" s="15" t="s">
        <v>184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5" t="s">
        <v>81</v>
      </c>
      <c r="BK138" s="231">
        <f>ROUND(I138*H138,2)</f>
        <v>0</v>
      </c>
      <c r="BL138" s="15" t="s">
        <v>190</v>
      </c>
      <c r="BM138" s="230" t="s">
        <v>1125</v>
      </c>
    </row>
    <row r="139" s="2" customFormat="1" ht="16.5" customHeight="1">
      <c r="A139" s="36"/>
      <c r="B139" s="37"/>
      <c r="C139" s="217" t="s">
        <v>330</v>
      </c>
      <c r="D139" s="217" t="s">
        <v>185</v>
      </c>
      <c r="E139" s="218" t="s">
        <v>1126</v>
      </c>
      <c r="F139" s="219" t="s">
        <v>1034</v>
      </c>
      <c r="G139" s="220" t="s">
        <v>538</v>
      </c>
      <c r="H139" s="221">
        <v>100</v>
      </c>
      <c r="I139" s="222"/>
      <c r="J139" s="223">
        <f>ROUND(I139*H139,2)</f>
        <v>0</v>
      </c>
      <c r="K139" s="224"/>
      <c r="L139" s="225"/>
      <c r="M139" s="226" t="s">
        <v>1</v>
      </c>
      <c r="N139" s="227" t="s">
        <v>38</v>
      </c>
      <c r="O139" s="89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0" t="s">
        <v>189</v>
      </c>
      <c r="AT139" s="230" t="s">
        <v>185</v>
      </c>
      <c r="AU139" s="230" t="s">
        <v>83</v>
      </c>
      <c r="AY139" s="15" t="s">
        <v>184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5" t="s">
        <v>81</v>
      </c>
      <c r="BK139" s="231">
        <f>ROUND(I139*H139,2)</f>
        <v>0</v>
      </c>
      <c r="BL139" s="15" t="s">
        <v>190</v>
      </c>
      <c r="BM139" s="230" t="s">
        <v>1127</v>
      </c>
    </row>
    <row r="140" s="2" customFormat="1" ht="16.5" customHeight="1">
      <c r="A140" s="36"/>
      <c r="B140" s="37"/>
      <c r="C140" s="217" t="s">
        <v>124</v>
      </c>
      <c r="D140" s="217" t="s">
        <v>185</v>
      </c>
      <c r="E140" s="218" t="s">
        <v>1128</v>
      </c>
      <c r="F140" s="219" t="s">
        <v>1042</v>
      </c>
      <c r="G140" s="220" t="s">
        <v>538</v>
      </c>
      <c r="H140" s="221">
        <v>200</v>
      </c>
      <c r="I140" s="222"/>
      <c r="J140" s="223">
        <f>ROUND(I140*H140,2)</f>
        <v>0</v>
      </c>
      <c r="K140" s="224"/>
      <c r="L140" s="225"/>
      <c r="M140" s="226" t="s">
        <v>1</v>
      </c>
      <c r="N140" s="227" t="s">
        <v>38</v>
      </c>
      <c r="O140" s="89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0" t="s">
        <v>189</v>
      </c>
      <c r="AT140" s="230" t="s">
        <v>185</v>
      </c>
      <c r="AU140" s="230" t="s">
        <v>83</v>
      </c>
      <c r="AY140" s="15" t="s">
        <v>184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5" t="s">
        <v>81</v>
      </c>
      <c r="BK140" s="231">
        <f>ROUND(I140*H140,2)</f>
        <v>0</v>
      </c>
      <c r="BL140" s="15" t="s">
        <v>190</v>
      </c>
      <c r="BM140" s="230" t="s">
        <v>230</v>
      </c>
    </row>
    <row r="141" s="2" customFormat="1" ht="16.5" customHeight="1">
      <c r="A141" s="36"/>
      <c r="B141" s="37"/>
      <c r="C141" s="217" t="s">
        <v>127</v>
      </c>
      <c r="D141" s="217" t="s">
        <v>185</v>
      </c>
      <c r="E141" s="218" t="s">
        <v>1129</v>
      </c>
      <c r="F141" s="219" t="s">
        <v>1044</v>
      </c>
      <c r="G141" s="220" t="s">
        <v>538</v>
      </c>
      <c r="H141" s="221">
        <v>70</v>
      </c>
      <c r="I141" s="222"/>
      <c r="J141" s="223">
        <f>ROUND(I141*H141,2)</f>
        <v>0</v>
      </c>
      <c r="K141" s="224"/>
      <c r="L141" s="225"/>
      <c r="M141" s="226" t="s">
        <v>1</v>
      </c>
      <c r="N141" s="227" t="s">
        <v>38</v>
      </c>
      <c r="O141" s="89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0" t="s">
        <v>189</v>
      </c>
      <c r="AT141" s="230" t="s">
        <v>185</v>
      </c>
      <c r="AU141" s="230" t="s">
        <v>83</v>
      </c>
      <c r="AY141" s="15" t="s">
        <v>184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5" t="s">
        <v>81</v>
      </c>
      <c r="BK141" s="231">
        <f>ROUND(I141*H141,2)</f>
        <v>0</v>
      </c>
      <c r="BL141" s="15" t="s">
        <v>190</v>
      </c>
      <c r="BM141" s="230" t="s">
        <v>233</v>
      </c>
    </row>
    <row r="142" s="2" customFormat="1" ht="16.5" customHeight="1">
      <c r="A142" s="36"/>
      <c r="B142" s="37"/>
      <c r="C142" s="217" t="s">
        <v>336</v>
      </c>
      <c r="D142" s="217" t="s">
        <v>185</v>
      </c>
      <c r="E142" s="218" t="s">
        <v>1130</v>
      </c>
      <c r="F142" s="219" t="s">
        <v>1049</v>
      </c>
      <c r="G142" s="220" t="s">
        <v>538</v>
      </c>
      <c r="H142" s="221">
        <v>100</v>
      </c>
      <c r="I142" s="222"/>
      <c r="J142" s="223">
        <f>ROUND(I142*H142,2)</f>
        <v>0</v>
      </c>
      <c r="K142" s="224"/>
      <c r="L142" s="225"/>
      <c r="M142" s="226" t="s">
        <v>1</v>
      </c>
      <c r="N142" s="227" t="s">
        <v>38</v>
      </c>
      <c r="O142" s="89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0" t="s">
        <v>189</v>
      </c>
      <c r="AT142" s="230" t="s">
        <v>185</v>
      </c>
      <c r="AU142" s="230" t="s">
        <v>83</v>
      </c>
      <c r="AY142" s="15" t="s">
        <v>184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5" t="s">
        <v>81</v>
      </c>
      <c r="BK142" s="231">
        <f>ROUND(I142*H142,2)</f>
        <v>0</v>
      </c>
      <c r="BL142" s="15" t="s">
        <v>190</v>
      </c>
      <c r="BM142" s="230" t="s">
        <v>1131</v>
      </c>
    </row>
    <row r="143" s="2" customFormat="1" ht="16.5" customHeight="1">
      <c r="A143" s="36"/>
      <c r="B143" s="37"/>
      <c r="C143" s="217" t="s">
        <v>130</v>
      </c>
      <c r="D143" s="217" t="s">
        <v>185</v>
      </c>
      <c r="E143" s="218" t="s">
        <v>1132</v>
      </c>
      <c r="F143" s="219" t="s">
        <v>1052</v>
      </c>
      <c r="G143" s="220" t="s">
        <v>188</v>
      </c>
      <c r="H143" s="221">
        <v>1</v>
      </c>
      <c r="I143" s="222"/>
      <c r="J143" s="223">
        <f>ROUND(I143*H143,2)</f>
        <v>0</v>
      </c>
      <c r="K143" s="224"/>
      <c r="L143" s="225"/>
      <c r="M143" s="226" t="s">
        <v>1</v>
      </c>
      <c r="N143" s="227" t="s">
        <v>38</v>
      </c>
      <c r="O143" s="89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0" t="s">
        <v>189</v>
      </c>
      <c r="AT143" s="230" t="s">
        <v>185</v>
      </c>
      <c r="AU143" s="230" t="s">
        <v>83</v>
      </c>
      <c r="AY143" s="15" t="s">
        <v>184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5" t="s">
        <v>81</v>
      </c>
      <c r="BK143" s="231">
        <f>ROUND(I143*H143,2)</f>
        <v>0</v>
      </c>
      <c r="BL143" s="15" t="s">
        <v>190</v>
      </c>
      <c r="BM143" s="230" t="s">
        <v>236</v>
      </c>
    </row>
    <row r="144" s="2" customFormat="1" ht="16.5" customHeight="1">
      <c r="A144" s="36"/>
      <c r="B144" s="37"/>
      <c r="C144" s="217" t="s">
        <v>343</v>
      </c>
      <c r="D144" s="217" t="s">
        <v>185</v>
      </c>
      <c r="E144" s="218" t="s">
        <v>1045</v>
      </c>
      <c r="F144" s="219" t="s">
        <v>1046</v>
      </c>
      <c r="G144" s="220" t="s">
        <v>188</v>
      </c>
      <c r="H144" s="221">
        <v>48</v>
      </c>
      <c r="I144" s="222"/>
      <c r="J144" s="223">
        <f>ROUND(I144*H144,2)</f>
        <v>0</v>
      </c>
      <c r="K144" s="224"/>
      <c r="L144" s="225"/>
      <c r="M144" s="226" t="s">
        <v>1</v>
      </c>
      <c r="N144" s="227" t="s">
        <v>38</v>
      </c>
      <c r="O144" s="89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0" t="s">
        <v>189</v>
      </c>
      <c r="AT144" s="230" t="s">
        <v>185</v>
      </c>
      <c r="AU144" s="230" t="s">
        <v>83</v>
      </c>
      <c r="AY144" s="15" t="s">
        <v>184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5" t="s">
        <v>81</v>
      </c>
      <c r="BK144" s="231">
        <f>ROUND(I144*H144,2)</f>
        <v>0</v>
      </c>
      <c r="BL144" s="15" t="s">
        <v>190</v>
      </c>
      <c r="BM144" s="230" t="s">
        <v>1133</v>
      </c>
    </row>
    <row r="145" s="2" customFormat="1" ht="16.5" customHeight="1">
      <c r="A145" s="36"/>
      <c r="B145" s="37"/>
      <c r="C145" s="217" t="s">
        <v>133</v>
      </c>
      <c r="D145" s="217" t="s">
        <v>185</v>
      </c>
      <c r="E145" s="218" t="s">
        <v>1134</v>
      </c>
      <c r="F145" s="219" t="s">
        <v>1135</v>
      </c>
      <c r="G145" s="220" t="s">
        <v>188</v>
      </c>
      <c r="H145" s="221">
        <v>1</v>
      </c>
      <c r="I145" s="222"/>
      <c r="J145" s="223">
        <f>ROUND(I145*H145,2)</f>
        <v>0</v>
      </c>
      <c r="K145" s="224"/>
      <c r="L145" s="225"/>
      <c r="M145" s="226" t="s">
        <v>1</v>
      </c>
      <c r="N145" s="227" t="s">
        <v>38</v>
      </c>
      <c r="O145" s="89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0" t="s">
        <v>189</v>
      </c>
      <c r="AT145" s="230" t="s">
        <v>185</v>
      </c>
      <c r="AU145" s="230" t="s">
        <v>83</v>
      </c>
      <c r="AY145" s="15" t="s">
        <v>184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5" t="s">
        <v>81</v>
      </c>
      <c r="BK145" s="231">
        <f>ROUND(I145*H145,2)</f>
        <v>0</v>
      </c>
      <c r="BL145" s="15" t="s">
        <v>190</v>
      </c>
      <c r="BM145" s="230" t="s">
        <v>239</v>
      </c>
    </row>
    <row r="146" s="2" customFormat="1" ht="16.5" customHeight="1">
      <c r="A146" s="36"/>
      <c r="B146" s="37"/>
      <c r="C146" s="217" t="s">
        <v>136</v>
      </c>
      <c r="D146" s="217" t="s">
        <v>185</v>
      </c>
      <c r="E146" s="218" t="s">
        <v>1136</v>
      </c>
      <c r="F146" s="219" t="s">
        <v>1137</v>
      </c>
      <c r="G146" s="220" t="s">
        <v>188</v>
      </c>
      <c r="H146" s="221">
        <v>2</v>
      </c>
      <c r="I146" s="222"/>
      <c r="J146" s="223">
        <f>ROUND(I146*H146,2)</f>
        <v>0</v>
      </c>
      <c r="K146" s="224"/>
      <c r="L146" s="225"/>
      <c r="M146" s="226" t="s">
        <v>1</v>
      </c>
      <c r="N146" s="227" t="s">
        <v>38</v>
      </c>
      <c r="O146" s="89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0" t="s">
        <v>189</v>
      </c>
      <c r="AT146" s="230" t="s">
        <v>185</v>
      </c>
      <c r="AU146" s="230" t="s">
        <v>83</v>
      </c>
      <c r="AY146" s="15" t="s">
        <v>184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5" t="s">
        <v>81</v>
      </c>
      <c r="BK146" s="231">
        <f>ROUND(I146*H146,2)</f>
        <v>0</v>
      </c>
      <c r="BL146" s="15" t="s">
        <v>190</v>
      </c>
      <c r="BM146" s="230" t="s">
        <v>242</v>
      </c>
    </row>
    <row r="147" s="2" customFormat="1" ht="16.5" customHeight="1">
      <c r="A147" s="36"/>
      <c r="B147" s="37"/>
      <c r="C147" s="217" t="s">
        <v>7</v>
      </c>
      <c r="D147" s="217" t="s">
        <v>185</v>
      </c>
      <c r="E147" s="218" t="s">
        <v>1138</v>
      </c>
      <c r="F147" s="219" t="s">
        <v>1056</v>
      </c>
      <c r="G147" s="220" t="s">
        <v>188</v>
      </c>
      <c r="H147" s="221">
        <v>11</v>
      </c>
      <c r="I147" s="222"/>
      <c r="J147" s="223">
        <f>ROUND(I147*H147,2)</f>
        <v>0</v>
      </c>
      <c r="K147" s="224"/>
      <c r="L147" s="225"/>
      <c r="M147" s="226" t="s">
        <v>1</v>
      </c>
      <c r="N147" s="227" t="s">
        <v>38</v>
      </c>
      <c r="O147" s="89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0" t="s">
        <v>189</v>
      </c>
      <c r="AT147" s="230" t="s">
        <v>185</v>
      </c>
      <c r="AU147" s="230" t="s">
        <v>83</v>
      </c>
      <c r="AY147" s="15" t="s">
        <v>184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5" t="s">
        <v>81</v>
      </c>
      <c r="BK147" s="231">
        <f>ROUND(I147*H147,2)</f>
        <v>0</v>
      </c>
      <c r="BL147" s="15" t="s">
        <v>190</v>
      </c>
      <c r="BM147" s="230" t="s">
        <v>248</v>
      </c>
    </row>
    <row r="148" s="2" customFormat="1" ht="16.5" customHeight="1">
      <c r="A148" s="36"/>
      <c r="B148" s="37"/>
      <c r="C148" s="217" t="s">
        <v>141</v>
      </c>
      <c r="D148" s="217" t="s">
        <v>185</v>
      </c>
      <c r="E148" s="218" t="s">
        <v>1139</v>
      </c>
      <c r="F148" s="219" t="s">
        <v>1058</v>
      </c>
      <c r="G148" s="220" t="s">
        <v>188</v>
      </c>
      <c r="H148" s="221">
        <v>14</v>
      </c>
      <c r="I148" s="222"/>
      <c r="J148" s="223">
        <f>ROUND(I148*H148,2)</f>
        <v>0</v>
      </c>
      <c r="K148" s="224"/>
      <c r="L148" s="225"/>
      <c r="M148" s="226" t="s">
        <v>1</v>
      </c>
      <c r="N148" s="227" t="s">
        <v>38</v>
      </c>
      <c r="O148" s="89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0" t="s">
        <v>189</v>
      </c>
      <c r="AT148" s="230" t="s">
        <v>185</v>
      </c>
      <c r="AU148" s="230" t="s">
        <v>83</v>
      </c>
      <c r="AY148" s="15" t="s">
        <v>184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5" t="s">
        <v>81</v>
      </c>
      <c r="BK148" s="231">
        <f>ROUND(I148*H148,2)</f>
        <v>0</v>
      </c>
      <c r="BL148" s="15" t="s">
        <v>190</v>
      </c>
      <c r="BM148" s="230" t="s">
        <v>251</v>
      </c>
    </row>
    <row r="149" s="2" customFormat="1" ht="16.5" customHeight="1">
      <c r="A149" s="36"/>
      <c r="B149" s="37"/>
      <c r="C149" s="217" t="s">
        <v>252</v>
      </c>
      <c r="D149" s="217" t="s">
        <v>185</v>
      </c>
      <c r="E149" s="218" t="s">
        <v>1140</v>
      </c>
      <c r="F149" s="219" t="s">
        <v>1060</v>
      </c>
      <c r="G149" s="220" t="s">
        <v>188</v>
      </c>
      <c r="H149" s="221">
        <v>5</v>
      </c>
      <c r="I149" s="222"/>
      <c r="J149" s="223">
        <f>ROUND(I149*H149,2)</f>
        <v>0</v>
      </c>
      <c r="K149" s="224"/>
      <c r="L149" s="225"/>
      <c r="M149" s="226" t="s">
        <v>1</v>
      </c>
      <c r="N149" s="227" t="s">
        <v>38</v>
      </c>
      <c r="O149" s="89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30" t="s">
        <v>189</v>
      </c>
      <c r="AT149" s="230" t="s">
        <v>185</v>
      </c>
      <c r="AU149" s="230" t="s">
        <v>83</v>
      </c>
      <c r="AY149" s="15" t="s">
        <v>184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5" t="s">
        <v>81</v>
      </c>
      <c r="BK149" s="231">
        <f>ROUND(I149*H149,2)</f>
        <v>0</v>
      </c>
      <c r="BL149" s="15" t="s">
        <v>190</v>
      </c>
      <c r="BM149" s="230" t="s">
        <v>255</v>
      </c>
    </row>
    <row r="150" s="2" customFormat="1" ht="16.5" customHeight="1">
      <c r="A150" s="36"/>
      <c r="B150" s="37"/>
      <c r="C150" s="217" t="s">
        <v>258</v>
      </c>
      <c r="D150" s="217" t="s">
        <v>185</v>
      </c>
      <c r="E150" s="218" t="s">
        <v>1141</v>
      </c>
      <c r="F150" s="219" t="s">
        <v>1062</v>
      </c>
      <c r="G150" s="220" t="s">
        <v>188</v>
      </c>
      <c r="H150" s="221">
        <v>14</v>
      </c>
      <c r="I150" s="222"/>
      <c r="J150" s="223">
        <f>ROUND(I150*H150,2)</f>
        <v>0</v>
      </c>
      <c r="K150" s="224"/>
      <c r="L150" s="225"/>
      <c r="M150" s="226" t="s">
        <v>1</v>
      </c>
      <c r="N150" s="227" t="s">
        <v>38</v>
      </c>
      <c r="O150" s="89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0" t="s">
        <v>189</v>
      </c>
      <c r="AT150" s="230" t="s">
        <v>185</v>
      </c>
      <c r="AU150" s="230" t="s">
        <v>83</v>
      </c>
      <c r="AY150" s="15" t="s">
        <v>184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5" t="s">
        <v>81</v>
      </c>
      <c r="BK150" s="231">
        <f>ROUND(I150*H150,2)</f>
        <v>0</v>
      </c>
      <c r="BL150" s="15" t="s">
        <v>190</v>
      </c>
      <c r="BM150" s="230" t="s">
        <v>1142</v>
      </c>
    </row>
    <row r="151" s="2" customFormat="1" ht="16.5" customHeight="1">
      <c r="A151" s="36"/>
      <c r="B151" s="37"/>
      <c r="C151" s="217" t="s">
        <v>218</v>
      </c>
      <c r="D151" s="217" t="s">
        <v>185</v>
      </c>
      <c r="E151" s="218" t="s">
        <v>1143</v>
      </c>
      <c r="F151" s="219" t="s">
        <v>1065</v>
      </c>
      <c r="G151" s="220" t="s">
        <v>188</v>
      </c>
      <c r="H151" s="221">
        <v>1</v>
      </c>
      <c r="I151" s="222"/>
      <c r="J151" s="223">
        <f>ROUND(I151*H151,2)</f>
        <v>0</v>
      </c>
      <c r="K151" s="224"/>
      <c r="L151" s="225"/>
      <c r="M151" s="226" t="s">
        <v>1</v>
      </c>
      <c r="N151" s="227" t="s">
        <v>38</v>
      </c>
      <c r="O151" s="89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30" t="s">
        <v>189</v>
      </c>
      <c r="AT151" s="230" t="s">
        <v>185</v>
      </c>
      <c r="AU151" s="230" t="s">
        <v>83</v>
      </c>
      <c r="AY151" s="15" t="s">
        <v>184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5" t="s">
        <v>81</v>
      </c>
      <c r="BK151" s="231">
        <f>ROUND(I151*H151,2)</f>
        <v>0</v>
      </c>
      <c r="BL151" s="15" t="s">
        <v>190</v>
      </c>
      <c r="BM151" s="230" t="s">
        <v>258</v>
      </c>
    </row>
    <row r="152" s="2" customFormat="1" ht="16.5" customHeight="1">
      <c r="A152" s="36"/>
      <c r="B152" s="37"/>
      <c r="C152" s="217" t="s">
        <v>259</v>
      </c>
      <c r="D152" s="217" t="s">
        <v>185</v>
      </c>
      <c r="E152" s="218" t="s">
        <v>1144</v>
      </c>
      <c r="F152" s="219" t="s">
        <v>1067</v>
      </c>
      <c r="G152" s="220" t="s">
        <v>538</v>
      </c>
      <c r="H152" s="221">
        <v>30</v>
      </c>
      <c r="I152" s="222"/>
      <c r="J152" s="223">
        <f>ROUND(I152*H152,2)</f>
        <v>0</v>
      </c>
      <c r="K152" s="224"/>
      <c r="L152" s="225"/>
      <c r="M152" s="226" t="s">
        <v>1</v>
      </c>
      <c r="N152" s="227" t="s">
        <v>38</v>
      </c>
      <c r="O152" s="89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0" t="s">
        <v>189</v>
      </c>
      <c r="AT152" s="230" t="s">
        <v>185</v>
      </c>
      <c r="AU152" s="230" t="s">
        <v>83</v>
      </c>
      <c r="AY152" s="15" t="s">
        <v>184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5" t="s">
        <v>81</v>
      </c>
      <c r="BK152" s="231">
        <f>ROUND(I152*H152,2)</f>
        <v>0</v>
      </c>
      <c r="BL152" s="15" t="s">
        <v>190</v>
      </c>
      <c r="BM152" s="230" t="s">
        <v>262</v>
      </c>
    </row>
    <row r="153" s="2" customFormat="1" ht="24.15" customHeight="1">
      <c r="A153" s="36"/>
      <c r="B153" s="37"/>
      <c r="C153" s="217" t="s">
        <v>221</v>
      </c>
      <c r="D153" s="217" t="s">
        <v>185</v>
      </c>
      <c r="E153" s="218" t="s">
        <v>1145</v>
      </c>
      <c r="F153" s="219" t="s">
        <v>1146</v>
      </c>
      <c r="G153" s="220" t="s">
        <v>560</v>
      </c>
      <c r="H153" s="221">
        <v>1</v>
      </c>
      <c r="I153" s="222"/>
      <c r="J153" s="223">
        <f>ROUND(I153*H153,2)</f>
        <v>0</v>
      </c>
      <c r="K153" s="224"/>
      <c r="L153" s="225"/>
      <c r="M153" s="226" t="s">
        <v>1</v>
      </c>
      <c r="N153" s="227" t="s">
        <v>38</v>
      </c>
      <c r="O153" s="89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30" t="s">
        <v>189</v>
      </c>
      <c r="AT153" s="230" t="s">
        <v>185</v>
      </c>
      <c r="AU153" s="230" t="s">
        <v>83</v>
      </c>
      <c r="AY153" s="15" t="s">
        <v>184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5" t="s">
        <v>81</v>
      </c>
      <c r="BK153" s="231">
        <f>ROUND(I153*H153,2)</f>
        <v>0</v>
      </c>
      <c r="BL153" s="15" t="s">
        <v>190</v>
      </c>
      <c r="BM153" s="230" t="s">
        <v>265</v>
      </c>
    </row>
    <row r="154" s="2" customFormat="1" ht="16.5" customHeight="1">
      <c r="A154" s="36"/>
      <c r="B154" s="37"/>
      <c r="C154" s="217" t="s">
        <v>266</v>
      </c>
      <c r="D154" s="217" t="s">
        <v>185</v>
      </c>
      <c r="E154" s="218" t="s">
        <v>1147</v>
      </c>
      <c r="F154" s="219" t="s">
        <v>1071</v>
      </c>
      <c r="G154" s="220" t="s">
        <v>538</v>
      </c>
      <c r="H154" s="221">
        <v>20</v>
      </c>
      <c r="I154" s="222"/>
      <c r="J154" s="223">
        <f>ROUND(I154*H154,2)</f>
        <v>0</v>
      </c>
      <c r="K154" s="224"/>
      <c r="L154" s="225"/>
      <c r="M154" s="226" t="s">
        <v>1</v>
      </c>
      <c r="N154" s="227" t="s">
        <v>38</v>
      </c>
      <c r="O154" s="89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0" t="s">
        <v>189</v>
      </c>
      <c r="AT154" s="230" t="s">
        <v>185</v>
      </c>
      <c r="AU154" s="230" t="s">
        <v>83</v>
      </c>
      <c r="AY154" s="15" t="s">
        <v>184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5" t="s">
        <v>81</v>
      </c>
      <c r="BK154" s="231">
        <f>ROUND(I154*H154,2)</f>
        <v>0</v>
      </c>
      <c r="BL154" s="15" t="s">
        <v>190</v>
      </c>
      <c r="BM154" s="230" t="s">
        <v>269</v>
      </c>
    </row>
    <row r="155" s="2" customFormat="1" ht="21.75" customHeight="1">
      <c r="A155" s="36"/>
      <c r="B155" s="37"/>
      <c r="C155" s="217" t="s">
        <v>224</v>
      </c>
      <c r="D155" s="217" t="s">
        <v>185</v>
      </c>
      <c r="E155" s="218" t="s">
        <v>1148</v>
      </c>
      <c r="F155" s="219" t="s">
        <v>1073</v>
      </c>
      <c r="G155" s="220" t="s">
        <v>560</v>
      </c>
      <c r="H155" s="221">
        <v>1</v>
      </c>
      <c r="I155" s="222"/>
      <c r="J155" s="223">
        <f>ROUND(I155*H155,2)</f>
        <v>0</v>
      </c>
      <c r="K155" s="224"/>
      <c r="L155" s="225"/>
      <c r="M155" s="226" t="s">
        <v>1</v>
      </c>
      <c r="N155" s="227" t="s">
        <v>38</v>
      </c>
      <c r="O155" s="89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30" t="s">
        <v>189</v>
      </c>
      <c r="AT155" s="230" t="s">
        <v>185</v>
      </c>
      <c r="AU155" s="230" t="s">
        <v>83</v>
      </c>
      <c r="AY155" s="15" t="s">
        <v>184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5" t="s">
        <v>81</v>
      </c>
      <c r="BK155" s="231">
        <f>ROUND(I155*H155,2)</f>
        <v>0</v>
      </c>
      <c r="BL155" s="15" t="s">
        <v>190</v>
      </c>
      <c r="BM155" s="230" t="s">
        <v>272</v>
      </c>
    </row>
    <row r="156" s="2" customFormat="1" ht="16.5" customHeight="1">
      <c r="A156" s="36"/>
      <c r="B156" s="37"/>
      <c r="C156" s="217" t="s">
        <v>273</v>
      </c>
      <c r="D156" s="217" t="s">
        <v>185</v>
      </c>
      <c r="E156" s="218" t="s">
        <v>1149</v>
      </c>
      <c r="F156" s="219" t="s">
        <v>1075</v>
      </c>
      <c r="G156" s="220" t="s">
        <v>188</v>
      </c>
      <c r="H156" s="221">
        <v>5</v>
      </c>
      <c r="I156" s="222"/>
      <c r="J156" s="223">
        <f>ROUND(I156*H156,2)</f>
        <v>0</v>
      </c>
      <c r="K156" s="224"/>
      <c r="L156" s="225"/>
      <c r="M156" s="226" t="s">
        <v>1</v>
      </c>
      <c r="N156" s="227" t="s">
        <v>38</v>
      </c>
      <c r="O156" s="89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0" t="s">
        <v>189</v>
      </c>
      <c r="AT156" s="230" t="s">
        <v>185</v>
      </c>
      <c r="AU156" s="230" t="s">
        <v>83</v>
      </c>
      <c r="AY156" s="15" t="s">
        <v>184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5" t="s">
        <v>81</v>
      </c>
      <c r="BK156" s="231">
        <f>ROUND(I156*H156,2)</f>
        <v>0</v>
      </c>
      <c r="BL156" s="15" t="s">
        <v>190</v>
      </c>
      <c r="BM156" s="230" t="s">
        <v>276</v>
      </c>
    </row>
    <row r="157" s="2" customFormat="1" ht="16.5" customHeight="1">
      <c r="A157" s="36"/>
      <c r="B157" s="37"/>
      <c r="C157" s="217" t="s">
        <v>227</v>
      </c>
      <c r="D157" s="217" t="s">
        <v>185</v>
      </c>
      <c r="E157" s="218" t="s">
        <v>1150</v>
      </c>
      <c r="F157" s="219" t="s">
        <v>1077</v>
      </c>
      <c r="G157" s="220" t="s">
        <v>188</v>
      </c>
      <c r="H157" s="221">
        <v>20</v>
      </c>
      <c r="I157" s="222"/>
      <c r="J157" s="223">
        <f>ROUND(I157*H157,2)</f>
        <v>0</v>
      </c>
      <c r="K157" s="224"/>
      <c r="L157" s="225"/>
      <c r="M157" s="226" t="s">
        <v>1</v>
      </c>
      <c r="N157" s="227" t="s">
        <v>38</v>
      </c>
      <c r="O157" s="89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30" t="s">
        <v>189</v>
      </c>
      <c r="AT157" s="230" t="s">
        <v>185</v>
      </c>
      <c r="AU157" s="230" t="s">
        <v>83</v>
      </c>
      <c r="AY157" s="15" t="s">
        <v>184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5" t="s">
        <v>81</v>
      </c>
      <c r="BK157" s="231">
        <f>ROUND(I157*H157,2)</f>
        <v>0</v>
      </c>
      <c r="BL157" s="15" t="s">
        <v>190</v>
      </c>
      <c r="BM157" s="230" t="s">
        <v>279</v>
      </c>
    </row>
    <row r="158" s="2" customFormat="1" ht="16.5" customHeight="1">
      <c r="A158" s="36"/>
      <c r="B158" s="37"/>
      <c r="C158" s="217" t="s">
        <v>280</v>
      </c>
      <c r="D158" s="217" t="s">
        <v>185</v>
      </c>
      <c r="E158" s="218" t="s">
        <v>1151</v>
      </c>
      <c r="F158" s="219" t="s">
        <v>1079</v>
      </c>
      <c r="G158" s="220" t="s">
        <v>188</v>
      </c>
      <c r="H158" s="221">
        <v>50</v>
      </c>
      <c r="I158" s="222"/>
      <c r="J158" s="223">
        <f>ROUND(I158*H158,2)</f>
        <v>0</v>
      </c>
      <c r="K158" s="224"/>
      <c r="L158" s="225"/>
      <c r="M158" s="226" t="s">
        <v>1</v>
      </c>
      <c r="N158" s="227" t="s">
        <v>38</v>
      </c>
      <c r="O158" s="89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30" t="s">
        <v>189</v>
      </c>
      <c r="AT158" s="230" t="s">
        <v>185</v>
      </c>
      <c r="AU158" s="230" t="s">
        <v>83</v>
      </c>
      <c r="AY158" s="15" t="s">
        <v>184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5" t="s">
        <v>81</v>
      </c>
      <c r="BK158" s="231">
        <f>ROUND(I158*H158,2)</f>
        <v>0</v>
      </c>
      <c r="BL158" s="15" t="s">
        <v>190</v>
      </c>
      <c r="BM158" s="230" t="s">
        <v>283</v>
      </c>
    </row>
    <row r="159" s="2" customFormat="1" ht="16.5" customHeight="1">
      <c r="A159" s="36"/>
      <c r="B159" s="37"/>
      <c r="C159" s="217" t="s">
        <v>230</v>
      </c>
      <c r="D159" s="217" t="s">
        <v>185</v>
      </c>
      <c r="E159" s="218" t="s">
        <v>1152</v>
      </c>
      <c r="F159" s="219" t="s">
        <v>1081</v>
      </c>
      <c r="G159" s="220" t="s">
        <v>188</v>
      </c>
      <c r="H159" s="221">
        <v>10</v>
      </c>
      <c r="I159" s="222"/>
      <c r="J159" s="223">
        <f>ROUND(I159*H159,2)</f>
        <v>0</v>
      </c>
      <c r="K159" s="224"/>
      <c r="L159" s="225"/>
      <c r="M159" s="226" t="s">
        <v>1</v>
      </c>
      <c r="N159" s="227" t="s">
        <v>38</v>
      </c>
      <c r="O159" s="89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30" t="s">
        <v>189</v>
      </c>
      <c r="AT159" s="230" t="s">
        <v>185</v>
      </c>
      <c r="AU159" s="230" t="s">
        <v>83</v>
      </c>
      <c r="AY159" s="15" t="s">
        <v>184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5" t="s">
        <v>81</v>
      </c>
      <c r="BK159" s="231">
        <f>ROUND(I159*H159,2)</f>
        <v>0</v>
      </c>
      <c r="BL159" s="15" t="s">
        <v>190</v>
      </c>
      <c r="BM159" s="230" t="s">
        <v>286</v>
      </c>
    </row>
    <row r="160" s="2" customFormat="1" ht="16.5" customHeight="1">
      <c r="A160" s="36"/>
      <c r="B160" s="37"/>
      <c r="C160" s="217" t="s">
        <v>287</v>
      </c>
      <c r="D160" s="217" t="s">
        <v>185</v>
      </c>
      <c r="E160" s="218" t="s">
        <v>1153</v>
      </c>
      <c r="F160" s="219" t="s">
        <v>1083</v>
      </c>
      <c r="G160" s="220" t="s">
        <v>188</v>
      </c>
      <c r="H160" s="221">
        <v>5</v>
      </c>
      <c r="I160" s="222"/>
      <c r="J160" s="223">
        <f>ROUND(I160*H160,2)</f>
        <v>0</v>
      </c>
      <c r="K160" s="224"/>
      <c r="L160" s="225"/>
      <c r="M160" s="226" t="s">
        <v>1</v>
      </c>
      <c r="N160" s="227" t="s">
        <v>38</v>
      </c>
      <c r="O160" s="89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30" t="s">
        <v>189</v>
      </c>
      <c r="AT160" s="230" t="s">
        <v>185</v>
      </c>
      <c r="AU160" s="230" t="s">
        <v>83</v>
      </c>
      <c r="AY160" s="15" t="s">
        <v>184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5" t="s">
        <v>81</v>
      </c>
      <c r="BK160" s="231">
        <f>ROUND(I160*H160,2)</f>
        <v>0</v>
      </c>
      <c r="BL160" s="15" t="s">
        <v>190</v>
      </c>
      <c r="BM160" s="230" t="s">
        <v>290</v>
      </c>
    </row>
    <row r="161" s="2" customFormat="1" ht="16.5" customHeight="1">
      <c r="A161" s="36"/>
      <c r="B161" s="37"/>
      <c r="C161" s="217" t="s">
        <v>233</v>
      </c>
      <c r="D161" s="217" t="s">
        <v>185</v>
      </c>
      <c r="E161" s="218" t="s">
        <v>1154</v>
      </c>
      <c r="F161" s="219" t="s">
        <v>1085</v>
      </c>
      <c r="G161" s="220" t="s">
        <v>188</v>
      </c>
      <c r="H161" s="221">
        <v>10</v>
      </c>
      <c r="I161" s="222"/>
      <c r="J161" s="223">
        <f>ROUND(I161*H161,2)</f>
        <v>0</v>
      </c>
      <c r="K161" s="224"/>
      <c r="L161" s="225"/>
      <c r="M161" s="226" t="s">
        <v>1</v>
      </c>
      <c r="N161" s="227" t="s">
        <v>38</v>
      </c>
      <c r="O161" s="89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30" t="s">
        <v>189</v>
      </c>
      <c r="AT161" s="230" t="s">
        <v>185</v>
      </c>
      <c r="AU161" s="230" t="s">
        <v>83</v>
      </c>
      <c r="AY161" s="15" t="s">
        <v>184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5" t="s">
        <v>81</v>
      </c>
      <c r="BK161" s="231">
        <f>ROUND(I161*H161,2)</f>
        <v>0</v>
      </c>
      <c r="BL161" s="15" t="s">
        <v>190</v>
      </c>
      <c r="BM161" s="230" t="s">
        <v>293</v>
      </c>
    </row>
    <row r="162" s="2" customFormat="1" ht="16.5" customHeight="1">
      <c r="A162" s="36"/>
      <c r="B162" s="37"/>
      <c r="C162" s="217" t="s">
        <v>294</v>
      </c>
      <c r="D162" s="217" t="s">
        <v>185</v>
      </c>
      <c r="E162" s="218" t="s">
        <v>1155</v>
      </c>
      <c r="F162" s="219" t="s">
        <v>1087</v>
      </c>
      <c r="G162" s="220" t="s">
        <v>188</v>
      </c>
      <c r="H162" s="221">
        <v>50</v>
      </c>
      <c r="I162" s="222"/>
      <c r="J162" s="223">
        <f>ROUND(I162*H162,2)</f>
        <v>0</v>
      </c>
      <c r="K162" s="224"/>
      <c r="L162" s="225"/>
      <c r="M162" s="226" t="s">
        <v>1</v>
      </c>
      <c r="N162" s="227" t="s">
        <v>38</v>
      </c>
      <c r="O162" s="89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30" t="s">
        <v>189</v>
      </c>
      <c r="AT162" s="230" t="s">
        <v>185</v>
      </c>
      <c r="AU162" s="230" t="s">
        <v>83</v>
      </c>
      <c r="AY162" s="15" t="s">
        <v>184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5" t="s">
        <v>81</v>
      </c>
      <c r="BK162" s="231">
        <f>ROUND(I162*H162,2)</f>
        <v>0</v>
      </c>
      <c r="BL162" s="15" t="s">
        <v>190</v>
      </c>
      <c r="BM162" s="230" t="s">
        <v>297</v>
      </c>
    </row>
    <row r="163" s="2" customFormat="1" ht="16.5" customHeight="1">
      <c r="A163" s="36"/>
      <c r="B163" s="37"/>
      <c r="C163" s="217" t="s">
        <v>236</v>
      </c>
      <c r="D163" s="217" t="s">
        <v>185</v>
      </c>
      <c r="E163" s="218" t="s">
        <v>1156</v>
      </c>
      <c r="F163" s="219" t="s">
        <v>1089</v>
      </c>
      <c r="G163" s="220" t="s">
        <v>188</v>
      </c>
      <c r="H163" s="221">
        <v>10</v>
      </c>
      <c r="I163" s="222"/>
      <c r="J163" s="223">
        <f>ROUND(I163*H163,2)</f>
        <v>0</v>
      </c>
      <c r="K163" s="224"/>
      <c r="L163" s="225"/>
      <c r="M163" s="226" t="s">
        <v>1</v>
      </c>
      <c r="N163" s="227" t="s">
        <v>38</v>
      </c>
      <c r="O163" s="89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30" t="s">
        <v>189</v>
      </c>
      <c r="AT163" s="230" t="s">
        <v>185</v>
      </c>
      <c r="AU163" s="230" t="s">
        <v>83</v>
      </c>
      <c r="AY163" s="15" t="s">
        <v>184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5" t="s">
        <v>81</v>
      </c>
      <c r="BK163" s="231">
        <f>ROUND(I163*H163,2)</f>
        <v>0</v>
      </c>
      <c r="BL163" s="15" t="s">
        <v>190</v>
      </c>
      <c r="BM163" s="230" t="s">
        <v>300</v>
      </c>
    </row>
    <row r="164" s="2" customFormat="1" ht="24.15" customHeight="1">
      <c r="A164" s="36"/>
      <c r="B164" s="37"/>
      <c r="C164" s="217" t="s">
        <v>301</v>
      </c>
      <c r="D164" s="217" t="s">
        <v>185</v>
      </c>
      <c r="E164" s="218" t="s">
        <v>1157</v>
      </c>
      <c r="F164" s="219" t="s">
        <v>1091</v>
      </c>
      <c r="G164" s="220" t="s">
        <v>560</v>
      </c>
      <c r="H164" s="221">
        <v>1</v>
      </c>
      <c r="I164" s="222"/>
      <c r="J164" s="223">
        <f>ROUND(I164*H164,2)</f>
        <v>0</v>
      </c>
      <c r="K164" s="224"/>
      <c r="L164" s="225"/>
      <c r="M164" s="226" t="s">
        <v>1</v>
      </c>
      <c r="N164" s="227" t="s">
        <v>38</v>
      </c>
      <c r="O164" s="89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30" t="s">
        <v>189</v>
      </c>
      <c r="AT164" s="230" t="s">
        <v>185</v>
      </c>
      <c r="AU164" s="230" t="s">
        <v>83</v>
      </c>
      <c r="AY164" s="15" t="s">
        <v>184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5" t="s">
        <v>81</v>
      </c>
      <c r="BK164" s="231">
        <f>ROUND(I164*H164,2)</f>
        <v>0</v>
      </c>
      <c r="BL164" s="15" t="s">
        <v>190</v>
      </c>
      <c r="BM164" s="230" t="s">
        <v>304</v>
      </c>
    </row>
    <row r="165" s="2" customFormat="1" ht="16.5" customHeight="1">
      <c r="A165" s="36"/>
      <c r="B165" s="37"/>
      <c r="C165" s="237" t="s">
        <v>239</v>
      </c>
      <c r="D165" s="237" t="s">
        <v>858</v>
      </c>
      <c r="E165" s="238" t="s">
        <v>1158</v>
      </c>
      <c r="F165" s="239" t="s">
        <v>1093</v>
      </c>
      <c r="G165" s="240" t="s">
        <v>861</v>
      </c>
      <c r="H165" s="241">
        <v>162</v>
      </c>
      <c r="I165" s="242"/>
      <c r="J165" s="243">
        <f>ROUND(I165*H165,2)</f>
        <v>0</v>
      </c>
      <c r="K165" s="244"/>
      <c r="L165" s="42"/>
      <c r="M165" s="245" t="s">
        <v>1</v>
      </c>
      <c r="N165" s="246" t="s">
        <v>38</v>
      </c>
      <c r="O165" s="89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30" t="s">
        <v>190</v>
      </c>
      <c r="AT165" s="230" t="s">
        <v>858</v>
      </c>
      <c r="AU165" s="230" t="s">
        <v>83</v>
      </c>
      <c r="AY165" s="15" t="s">
        <v>184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5" t="s">
        <v>81</v>
      </c>
      <c r="BK165" s="231">
        <f>ROUND(I165*H165,2)</f>
        <v>0</v>
      </c>
      <c r="BL165" s="15" t="s">
        <v>190</v>
      </c>
      <c r="BM165" s="230" t="s">
        <v>307</v>
      </c>
    </row>
    <row r="166" s="2" customFormat="1" ht="16.5" customHeight="1">
      <c r="A166" s="36"/>
      <c r="B166" s="37"/>
      <c r="C166" s="237" t="s">
        <v>309</v>
      </c>
      <c r="D166" s="237" t="s">
        <v>858</v>
      </c>
      <c r="E166" s="238" t="s">
        <v>1159</v>
      </c>
      <c r="F166" s="239" t="s">
        <v>1160</v>
      </c>
      <c r="G166" s="240" t="s">
        <v>188</v>
      </c>
      <c r="H166" s="241">
        <v>1</v>
      </c>
      <c r="I166" s="242"/>
      <c r="J166" s="243">
        <f>ROUND(I166*H166,2)</f>
        <v>0</v>
      </c>
      <c r="K166" s="244"/>
      <c r="L166" s="42"/>
      <c r="M166" s="245" t="s">
        <v>1</v>
      </c>
      <c r="N166" s="246" t="s">
        <v>38</v>
      </c>
      <c r="O166" s="89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30" t="s">
        <v>190</v>
      </c>
      <c r="AT166" s="230" t="s">
        <v>858</v>
      </c>
      <c r="AU166" s="230" t="s">
        <v>83</v>
      </c>
      <c r="AY166" s="15" t="s">
        <v>184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5" t="s">
        <v>81</v>
      </c>
      <c r="BK166" s="231">
        <f>ROUND(I166*H166,2)</f>
        <v>0</v>
      </c>
      <c r="BL166" s="15" t="s">
        <v>190</v>
      </c>
      <c r="BM166" s="230" t="s">
        <v>312</v>
      </c>
    </row>
    <row r="167" s="2" customFormat="1" ht="16.5" customHeight="1">
      <c r="A167" s="36"/>
      <c r="B167" s="37"/>
      <c r="C167" s="237" t="s">
        <v>242</v>
      </c>
      <c r="D167" s="237" t="s">
        <v>858</v>
      </c>
      <c r="E167" s="238" t="s">
        <v>1161</v>
      </c>
      <c r="F167" s="239" t="s">
        <v>1162</v>
      </c>
      <c r="G167" s="240" t="s">
        <v>188</v>
      </c>
      <c r="H167" s="241">
        <v>1</v>
      </c>
      <c r="I167" s="242"/>
      <c r="J167" s="243">
        <f>ROUND(I167*H167,2)</f>
        <v>0</v>
      </c>
      <c r="K167" s="244"/>
      <c r="L167" s="42"/>
      <c r="M167" s="260" t="s">
        <v>1</v>
      </c>
      <c r="N167" s="261" t="s">
        <v>38</v>
      </c>
      <c r="O167" s="262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30" t="s">
        <v>190</v>
      </c>
      <c r="AT167" s="230" t="s">
        <v>858</v>
      </c>
      <c r="AU167" s="230" t="s">
        <v>83</v>
      </c>
      <c r="AY167" s="15" t="s">
        <v>184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5" t="s">
        <v>81</v>
      </c>
      <c r="BK167" s="231">
        <f>ROUND(I167*H167,2)</f>
        <v>0</v>
      </c>
      <c r="BL167" s="15" t="s">
        <v>190</v>
      </c>
      <c r="BM167" s="230" t="s">
        <v>315</v>
      </c>
    </row>
    <row r="168" s="2" customFormat="1" ht="6.96" customHeight="1">
      <c r="A168" s="36"/>
      <c r="B168" s="64"/>
      <c r="C168" s="65"/>
      <c r="D168" s="65"/>
      <c r="E168" s="65"/>
      <c r="F168" s="65"/>
      <c r="G168" s="65"/>
      <c r="H168" s="65"/>
      <c r="I168" s="65"/>
      <c r="J168" s="65"/>
      <c r="K168" s="65"/>
      <c r="L168" s="42"/>
      <c r="M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</row>
  </sheetData>
  <sheetProtection sheet="1" autoFilter="0" formatColumns="0" formatRows="0" objects="1" scenarios="1" spinCount="100000" saltValue="b5PT64IUzvHngVPnVrmnwcurckI0AgMMOL+nSJiss6R5Xc/gw+Rlqrau+tGb4w6f6L8MKtFl4xnKUTRWcdGYmw==" hashValue="ryeY7KCrHUIwpMi7xhecgxUOvGELRJVTFu1akb5XynavOwUD+6jvLORz0uqQdcKrAhWHQvJ28p5aS0sLtRGTRg==" algorithmName="SHA-512" password="CC35"/>
  <autoFilter ref="C117:K16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144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Odborné učiliště Příbram - kompletní rekonstrukce el. rozvodů - dílny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145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1163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12. 5. 2021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ROUND(J118,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ROUND((SUM(BE118:BE167)),  2)</f>
        <v>0</v>
      </c>
      <c r="G33" s="36"/>
      <c r="H33" s="36"/>
      <c r="I33" s="153">
        <v>0.20999999999999999</v>
      </c>
      <c r="J33" s="152">
        <f>ROUND(((SUM(BE118:BE167))*I33),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ROUND((SUM(BF118:BF167)),  2)</f>
        <v>0</v>
      </c>
      <c r="G34" s="36"/>
      <c r="H34" s="36"/>
      <c r="I34" s="153">
        <v>0.14999999999999999</v>
      </c>
      <c r="J34" s="152">
        <f>ROUND(((SUM(BF118:BF167))*I34),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ROUND((SUM(BG118:BG167)),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ROUND((SUM(BH118:BH167)),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ROUND((SUM(BI118:BI167)),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Odborné učiliště Příbram - kompletní rekonstrukce el. rozvodů - dílny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145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05 - R3A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12. 5. 2021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148</v>
      </c>
      <c r="D94" s="174"/>
      <c r="E94" s="174"/>
      <c r="F94" s="174"/>
      <c r="G94" s="174"/>
      <c r="H94" s="174"/>
      <c r="I94" s="174"/>
      <c r="J94" s="175" t="s">
        <v>149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150</v>
      </c>
      <c r="D96" s="38"/>
      <c r="E96" s="38"/>
      <c r="F96" s="38"/>
      <c r="G96" s="38"/>
      <c r="H96" s="38"/>
      <c r="I96" s="38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151</v>
      </c>
    </row>
    <row r="97" s="9" customFormat="1" ht="24.96" customHeight="1">
      <c r="A97" s="9"/>
      <c r="B97" s="177"/>
      <c r="C97" s="178"/>
      <c r="D97" s="179" t="s">
        <v>152</v>
      </c>
      <c r="E97" s="180"/>
      <c r="F97" s="180"/>
      <c r="G97" s="180"/>
      <c r="H97" s="180"/>
      <c r="I97" s="180"/>
      <c r="J97" s="181">
        <f>J119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7"/>
      <c r="C98" s="178"/>
      <c r="D98" s="179" t="s">
        <v>1164</v>
      </c>
      <c r="E98" s="180"/>
      <c r="F98" s="180"/>
      <c r="G98" s="180"/>
      <c r="H98" s="180"/>
      <c r="I98" s="180"/>
      <c r="J98" s="181">
        <f>J120</f>
        <v>0</v>
      </c>
      <c r="K98" s="178"/>
      <c r="L98" s="182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170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6.25" customHeight="1">
      <c r="A108" s="36"/>
      <c r="B108" s="37"/>
      <c r="C108" s="38"/>
      <c r="D108" s="38"/>
      <c r="E108" s="172" t="str">
        <f>E7</f>
        <v>Odborné učiliště Příbram - kompletní rekonstrukce el. rozvodů - dílny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145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4" t="str">
        <f>E9</f>
        <v>05 - R3A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8"/>
      <c r="E112" s="38"/>
      <c r="F112" s="25" t="str">
        <f>F12</f>
        <v xml:space="preserve"> </v>
      </c>
      <c r="G112" s="38"/>
      <c r="H112" s="38"/>
      <c r="I112" s="30" t="s">
        <v>22</v>
      </c>
      <c r="J112" s="77" t="str">
        <f>IF(J12="","",J12)</f>
        <v>12. 5. 2021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24</v>
      </c>
      <c r="D114" s="38"/>
      <c r="E114" s="38"/>
      <c r="F114" s="25" t="str">
        <f>E15</f>
        <v xml:space="preserve"> </v>
      </c>
      <c r="G114" s="38"/>
      <c r="H114" s="38"/>
      <c r="I114" s="30" t="s">
        <v>29</v>
      </c>
      <c r="J114" s="34" t="str">
        <f>E21</f>
        <v xml:space="preserve"> 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27</v>
      </c>
      <c r="D115" s="38"/>
      <c r="E115" s="38"/>
      <c r="F115" s="25" t="str">
        <f>IF(E18="","",E18)</f>
        <v>Vyplň údaj</v>
      </c>
      <c r="G115" s="38"/>
      <c r="H115" s="38"/>
      <c r="I115" s="30" t="s">
        <v>31</v>
      </c>
      <c r="J115" s="34" t="str">
        <f>E24</f>
        <v xml:space="preserve"> 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89"/>
      <c r="B117" s="190"/>
      <c r="C117" s="191" t="s">
        <v>171</v>
      </c>
      <c r="D117" s="192" t="s">
        <v>58</v>
      </c>
      <c r="E117" s="192" t="s">
        <v>54</v>
      </c>
      <c r="F117" s="192" t="s">
        <v>55</v>
      </c>
      <c r="G117" s="192" t="s">
        <v>172</v>
      </c>
      <c r="H117" s="192" t="s">
        <v>173</v>
      </c>
      <c r="I117" s="192" t="s">
        <v>174</v>
      </c>
      <c r="J117" s="193" t="s">
        <v>149</v>
      </c>
      <c r="K117" s="194" t="s">
        <v>175</v>
      </c>
      <c r="L117" s="195"/>
      <c r="M117" s="98" t="s">
        <v>1</v>
      </c>
      <c r="N117" s="99" t="s">
        <v>37</v>
      </c>
      <c r="O117" s="99" t="s">
        <v>176</v>
      </c>
      <c r="P117" s="99" t="s">
        <v>177</v>
      </c>
      <c r="Q117" s="99" t="s">
        <v>178</v>
      </c>
      <c r="R117" s="99" t="s">
        <v>179</v>
      </c>
      <c r="S117" s="99" t="s">
        <v>180</v>
      </c>
      <c r="T117" s="100" t="s">
        <v>181</v>
      </c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</row>
    <row r="118" s="2" customFormat="1" ht="22.8" customHeight="1">
      <c r="A118" s="36"/>
      <c r="B118" s="37"/>
      <c r="C118" s="105" t="s">
        <v>182</v>
      </c>
      <c r="D118" s="38"/>
      <c r="E118" s="38"/>
      <c r="F118" s="38"/>
      <c r="G118" s="38"/>
      <c r="H118" s="38"/>
      <c r="I118" s="38"/>
      <c r="J118" s="196">
        <f>BK118</f>
        <v>0</v>
      </c>
      <c r="K118" s="38"/>
      <c r="L118" s="42"/>
      <c r="M118" s="101"/>
      <c r="N118" s="197"/>
      <c r="O118" s="102"/>
      <c r="P118" s="198">
        <f>P119+P120</f>
        <v>0</v>
      </c>
      <c r="Q118" s="102"/>
      <c r="R118" s="198">
        <f>R119+R120</f>
        <v>0</v>
      </c>
      <c r="S118" s="102"/>
      <c r="T118" s="199">
        <f>T119+T120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72</v>
      </c>
      <c r="AU118" s="15" t="s">
        <v>151</v>
      </c>
      <c r="BK118" s="200">
        <f>BK119+BK120</f>
        <v>0</v>
      </c>
    </row>
    <row r="119" s="12" customFormat="1" ht="25.92" customHeight="1">
      <c r="A119" s="12"/>
      <c r="B119" s="201"/>
      <c r="C119" s="202"/>
      <c r="D119" s="203" t="s">
        <v>72</v>
      </c>
      <c r="E119" s="204" t="s">
        <v>183</v>
      </c>
      <c r="F119" s="204" t="s">
        <v>183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v>0</v>
      </c>
      <c r="Q119" s="209"/>
      <c r="R119" s="210">
        <v>0</v>
      </c>
      <c r="S119" s="209"/>
      <c r="T119" s="211"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81</v>
      </c>
      <c r="AT119" s="213" t="s">
        <v>72</v>
      </c>
      <c r="AU119" s="213" t="s">
        <v>73</v>
      </c>
      <c r="AY119" s="212" t="s">
        <v>184</v>
      </c>
      <c r="BK119" s="214">
        <v>0</v>
      </c>
    </row>
    <row r="120" s="12" customFormat="1" ht="25.92" customHeight="1">
      <c r="A120" s="12"/>
      <c r="B120" s="201"/>
      <c r="C120" s="202"/>
      <c r="D120" s="203" t="s">
        <v>72</v>
      </c>
      <c r="E120" s="204" t="s">
        <v>78</v>
      </c>
      <c r="F120" s="204" t="s">
        <v>94</v>
      </c>
      <c r="G120" s="202"/>
      <c r="H120" s="202"/>
      <c r="I120" s="205"/>
      <c r="J120" s="206">
        <f>BK120</f>
        <v>0</v>
      </c>
      <c r="K120" s="202"/>
      <c r="L120" s="207"/>
      <c r="M120" s="208"/>
      <c r="N120" s="209"/>
      <c r="O120" s="209"/>
      <c r="P120" s="210">
        <f>SUM(P121:P167)</f>
        <v>0</v>
      </c>
      <c r="Q120" s="209"/>
      <c r="R120" s="210">
        <f>SUM(R121:R167)</f>
        <v>0</v>
      </c>
      <c r="S120" s="209"/>
      <c r="T120" s="211">
        <f>SUM(T121:T167)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81</v>
      </c>
      <c r="AT120" s="213" t="s">
        <v>72</v>
      </c>
      <c r="AU120" s="213" t="s">
        <v>73</v>
      </c>
      <c r="AY120" s="212" t="s">
        <v>184</v>
      </c>
      <c r="BK120" s="214">
        <f>SUM(BK121:BK167)</f>
        <v>0</v>
      </c>
    </row>
    <row r="121" s="2" customFormat="1" ht="21.75" customHeight="1">
      <c r="A121" s="36"/>
      <c r="B121" s="37"/>
      <c r="C121" s="217" t="s">
        <v>81</v>
      </c>
      <c r="D121" s="217" t="s">
        <v>185</v>
      </c>
      <c r="E121" s="218" t="s">
        <v>1036</v>
      </c>
      <c r="F121" s="219" t="s">
        <v>1165</v>
      </c>
      <c r="G121" s="220" t="s">
        <v>188</v>
      </c>
      <c r="H121" s="221">
        <v>1</v>
      </c>
      <c r="I121" s="222"/>
      <c r="J121" s="223">
        <f>ROUND(I121*H121,2)</f>
        <v>0</v>
      </c>
      <c r="K121" s="224"/>
      <c r="L121" s="225"/>
      <c r="M121" s="226" t="s">
        <v>1</v>
      </c>
      <c r="N121" s="227" t="s">
        <v>38</v>
      </c>
      <c r="O121" s="89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30" t="s">
        <v>189</v>
      </c>
      <c r="AT121" s="230" t="s">
        <v>185</v>
      </c>
      <c r="AU121" s="230" t="s">
        <v>81</v>
      </c>
      <c r="AY121" s="15" t="s">
        <v>184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5" t="s">
        <v>81</v>
      </c>
      <c r="BK121" s="231">
        <f>ROUND(I121*H121,2)</f>
        <v>0</v>
      </c>
      <c r="BL121" s="15" t="s">
        <v>190</v>
      </c>
      <c r="BM121" s="230" t="s">
        <v>83</v>
      </c>
    </row>
    <row r="122" s="2" customFormat="1" ht="16.5" customHeight="1">
      <c r="A122" s="36"/>
      <c r="B122" s="37"/>
      <c r="C122" s="217" t="s">
        <v>83</v>
      </c>
      <c r="D122" s="217" t="s">
        <v>185</v>
      </c>
      <c r="E122" s="218" t="s">
        <v>1101</v>
      </c>
      <c r="F122" s="219" t="s">
        <v>1008</v>
      </c>
      <c r="G122" s="220" t="s">
        <v>188</v>
      </c>
      <c r="H122" s="221">
        <v>2</v>
      </c>
      <c r="I122" s="222"/>
      <c r="J122" s="223">
        <f>ROUND(I122*H122,2)</f>
        <v>0</v>
      </c>
      <c r="K122" s="224"/>
      <c r="L122" s="225"/>
      <c r="M122" s="226" t="s">
        <v>1</v>
      </c>
      <c r="N122" s="227" t="s">
        <v>38</v>
      </c>
      <c r="O122" s="89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30" t="s">
        <v>189</v>
      </c>
      <c r="AT122" s="230" t="s">
        <v>185</v>
      </c>
      <c r="AU122" s="230" t="s">
        <v>81</v>
      </c>
      <c r="AY122" s="15" t="s">
        <v>184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5" t="s">
        <v>81</v>
      </c>
      <c r="BK122" s="231">
        <f>ROUND(I122*H122,2)</f>
        <v>0</v>
      </c>
      <c r="BL122" s="15" t="s">
        <v>190</v>
      </c>
      <c r="BM122" s="230" t="s">
        <v>190</v>
      </c>
    </row>
    <row r="123" s="2" customFormat="1" ht="16.5" customHeight="1">
      <c r="A123" s="36"/>
      <c r="B123" s="37"/>
      <c r="C123" s="217" t="s">
        <v>193</v>
      </c>
      <c r="D123" s="217" t="s">
        <v>185</v>
      </c>
      <c r="E123" s="218" t="s">
        <v>1102</v>
      </c>
      <c r="F123" s="219" t="s">
        <v>1010</v>
      </c>
      <c r="G123" s="220" t="s">
        <v>188</v>
      </c>
      <c r="H123" s="221">
        <v>10</v>
      </c>
      <c r="I123" s="222"/>
      <c r="J123" s="223">
        <f>ROUND(I123*H123,2)</f>
        <v>0</v>
      </c>
      <c r="K123" s="224"/>
      <c r="L123" s="225"/>
      <c r="M123" s="226" t="s">
        <v>1</v>
      </c>
      <c r="N123" s="227" t="s">
        <v>38</v>
      </c>
      <c r="O123" s="89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30" t="s">
        <v>189</v>
      </c>
      <c r="AT123" s="230" t="s">
        <v>185</v>
      </c>
      <c r="AU123" s="230" t="s">
        <v>81</v>
      </c>
      <c r="AY123" s="15" t="s">
        <v>184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5" t="s">
        <v>81</v>
      </c>
      <c r="BK123" s="231">
        <f>ROUND(I123*H123,2)</f>
        <v>0</v>
      </c>
      <c r="BL123" s="15" t="s">
        <v>190</v>
      </c>
      <c r="BM123" s="230" t="s">
        <v>196</v>
      </c>
    </row>
    <row r="124" s="2" customFormat="1" ht="16.5" customHeight="1">
      <c r="A124" s="36"/>
      <c r="B124" s="37"/>
      <c r="C124" s="217" t="s">
        <v>190</v>
      </c>
      <c r="D124" s="217" t="s">
        <v>185</v>
      </c>
      <c r="E124" s="218" t="s">
        <v>1103</v>
      </c>
      <c r="F124" s="219" t="s">
        <v>1012</v>
      </c>
      <c r="G124" s="220" t="s">
        <v>188</v>
      </c>
      <c r="H124" s="221">
        <v>1</v>
      </c>
      <c r="I124" s="222"/>
      <c r="J124" s="223">
        <f>ROUND(I124*H124,2)</f>
        <v>0</v>
      </c>
      <c r="K124" s="224"/>
      <c r="L124" s="225"/>
      <c r="M124" s="226" t="s">
        <v>1</v>
      </c>
      <c r="N124" s="227" t="s">
        <v>38</v>
      </c>
      <c r="O124" s="89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30" t="s">
        <v>189</v>
      </c>
      <c r="AT124" s="230" t="s">
        <v>185</v>
      </c>
      <c r="AU124" s="230" t="s">
        <v>81</v>
      </c>
      <c r="AY124" s="15" t="s">
        <v>184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5" t="s">
        <v>81</v>
      </c>
      <c r="BK124" s="231">
        <f>ROUND(I124*H124,2)</f>
        <v>0</v>
      </c>
      <c r="BL124" s="15" t="s">
        <v>190</v>
      </c>
      <c r="BM124" s="230" t="s">
        <v>189</v>
      </c>
    </row>
    <row r="125" s="2" customFormat="1" ht="16.5" customHeight="1">
      <c r="A125" s="36"/>
      <c r="B125" s="37"/>
      <c r="C125" s="217" t="s">
        <v>199</v>
      </c>
      <c r="D125" s="217" t="s">
        <v>185</v>
      </c>
      <c r="E125" s="218" t="s">
        <v>1104</v>
      </c>
      <c r="F125" s="219" t="s">
        <v>1014</v>
      </c>
      <c r="G125" s="220" t="s">
        <v>188</v>
      </c>
      <c r="H125" s="221">
        <v>1</v>
      </c>
      <c r="I125" s="222"/>
      <c r="J125" s="223">
        <f>ROUND(I125*H125,2)</f>
        <v>0</v>
      </c>
      <c r="K125" s="224"/>
      <c r="L125" s="225"/>
      <c r="M125" s="226" t="s">
        <v>1</v>
      </c>
      <c r="N125" s="227" t="s">
        <v>38</v>
      </c>
      <c r="O125" s="89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30" t="s">
        <v>189</v>
      </c>
      <c r="AT125" s="230" t="s">
        <v>185</v>
      </c>
      <c r="AU125" s="230" t="s">
        <v>81</v>
      </c>
      <c r="AY125" s="15" t="s">
        <v>184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5" t="s">
        <v>81</v>
      </c>
      <c r="BK125" s="231">
        <f>ROUND(I125*H125,2)</f>
        <v>0</v>
      </c>
      <c r="BL125" s="15" t="s">
        <v>190</v>
      </c>
      <c r="BM125" s="230" t="s">
        <v>108</v>
      </c>
    </row>
    <row r="126" s="2" customFormat="1" ht="16.5" customHeight="1">
      <c r="A126" s="36"/>
      <c r="B126" s="37"/>
      <c r="C126" s="217" t="s">
        <v>196</v>
      </c>
      <c r="D126" s="217" t="s">
        <v>185</v>
      </c>
      <c r="E126" s="218" t="s">
        <v>1166</v>
      </c>
      <c r="F126" s="219" t="s">
        <v>1018</v>
      </c>
      <c r="G126" s="220" t="s">
        <v>188</v>
      </c>
      <c r="H126" s="221">
        <v>6</v>
      </c>
      <c r="I126" s="222"/>
      <c r="J126" s="223">
        <f>ROUND(I126*H126,2)</f>
        <v>0</v>
      </c>
      <c r="K126" s="224"/>
      <c r="L126" s="225"/>
      <c r="M126" s="226" t="s">
        <v>1</v>
      </c>
      <c r="N126" s="227" t="s">
        <v>38</v>
      </c>
      <c r="O126" s="89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0" t="s">
        <v>189</v>
      </c>
      <c r="AT126" s="230" t="s">
        <v>185</v>
      </c>
      <c r="AU126" s="230" t="s">
        <v>81</v>
      </c>
      <c r="AY126" s="15" t="s">
        <v>184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5" t="s">
        <v>81</v>
      </c>
      <c r="BK126" s="231">
        <f>ROUND(I126*H126,2)</f>
        <v>0</v>
      </c>
      <c r="BL126" s="15" t="s">
        <v>190</v>
      </c>
      <c r="BM126" s="230" t="s">
        <v>114</v>
      </c>
    </row>
    <row r="127" s="2" customFormat="1" ht="16.5" customHeight="1">
      <c r="A127" s="36"/>
      <c r="B127" s="37"/>
      <c r="C127" s="217" t="s">
        <v>323</v>
      </c>
      <c r="D127" s="217" t="s">
        <v>185</v>
      </c>
      <c r="E127" s="218" t="s">
        <v>1167</v>
      </c>
      <c r="F127" s="219" t="s">
        <v>1021</v>
      </c>
      <c r="G127" s="220" t="s">
        <v>188</v>
      </c>
      <c r="H127" s="221">
        <v>5</v>
      </c>
      <c r="I127" s="222"/>
      <c r="J127" s="223">
        <f>ROUND(I127*H127,2)</f>
        <v>0</v>
      </c>
      <c r="K127" s="224"/>
      <c r="L127" s="225"/>
      <c r="M127" s="226" t="s">
        <v>1</v>
      </c>
      <c r="N127" s="227" t="s">
        <v>38</v>
      </c>
      <c r="O127" s="89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0" t="s">
        <v>189</v>
      </c>
      <c r="AT127" s="230" t="s">
        <v>185</v>
      </c>
      <c r="AU127" s="230" t="s">
        <v>81</v>
      </c>
      <c r="AY127" s="15" t="s">
        <v>184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5" t="s">
        <v>81</v>
      </c>
      <c r="BK127" s="231">
        <f>ROUND(I127*H127,2)</f>
        <v>0</v>
      </c>
      <c r="BL127" s="15" t="s">
        <v>190</v>
      </c>
      <c r="BM127" s="230" t="s">
        <v>1168</v>
      </c>
    </row>
    <row r="128" s="2" customFormat="1" ht="16.5" customHeight="1">
      <c r="A128" s="36"/>
      <c r="B128" s="37"/>
      <c r="C128" s="217" t="s">
        <v>204</v>
      </c>
      <c r="D128" s="217" t="s">
        <v>185</v>
      </c>
      <c r="E128" s="218" t="s">
        <v>1105</v>
      </c>
      <c r="F128" s="219" t="s">
        <v>1016</v>
      </c>
      <c r="G128" s="220" t="s">
        <v>188</v>
      </c>
      <c r="H128" s="221">
        <v>2</v>
      </c>
      <c r="I128" s="222"/>
      <c r="J128" s="223">
        <f>ROUND(I128*H128,2)</f>
        <v>0</v>
      </c>
      <c r="K128" s="224"/>
      <c r="L128" s="225"/>
      <c r="M128" s="226" t="s">
        <v>1</v>
      </c>
      <c r="N128" s="227" t="s">
        <v>38</v>
      </c>
      <c r="O128" s="89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0" t="s">
        <v>189</v>
      </c>
      <c r="AT128" s="230" t="s">
        <v>185</v>
      </c>
      <c r="AU128" s="230" t="s">
        <v>81</v>
      </c>
      <c r="AY128" s="15" t="s">
        <v>184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5" t="s">
        <v>81</v>
      </c>
      <c r="BK128" s="231">
        <f>ROUND(I128*H128,2)</f>
        <v>0</v>
      </c>
      <c r="BL128" s="15" t="s">
        <v>190</v>
      </c>
      <c r="BM128" s="230" t="s">
        <v>119</v>
      </c>
    </row>
    <row r="129" s="2" customFormat="1" ht="16.5" customHeight="1">
      <c r="A129" s="36"/>
      <c r="B129" s="37"/>
      <c r="C129" s="217" t="s">
        <v>189</v>
      </c>
      <c r="D129" s="217" t="s">
        <v>185</v>
      </c>
      <c r="E129" s="218" t="s">
        <v>1017</v>
      </c>
      <c r="F129" s="219" t="s">
        <v>1024</v>
      </c>
      <c r="G129" s="220" t="s">
        <v>188</v>
      </c>
      <c r="H129" s="221">
        <v>1</v>
      </c>
      <c r="I129" s="222"/>
      <c r="J129" s="223">
        <f>ROUND(I129*H129,2)</f>
        <v>0</v>
      </c>
      <c r="K129" s="224"/>
      <c r="L129" s="225"/>
      <c r="M129" s="226" t="s">
        <v>1</v>
      </c>
      <c r="N129" s="227" t="s">
        <v>38</v>
      </c>
      <c r="O129" s="89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0" t="s">
        <v>189</v>
      </c>
      <c r="AT129" s="230" t="s">
        <v>185</v>
      </c>
      <c r="AU129" s="230" t="s">
        <v>81</v>
      </c>
      <c r="AY129" s="15" t="s">
        <v>184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5" t="s">
        <v>81</v>
      </c>
      <c r="BK129" s="231">
        <f>ROUND(I129*H129,2)</f>
        <v>0</v>
      </c>
      <c r="BL129" s="15" t="s">
        <v>190</v>
      </c>
      <c r="BM129" s="230" t="s">
        <v>124</v>
      </c>
    </row>
    <row r="130" s="2" customFormat="1" ht="16.5" customHeight="1">
      <c r="A130" s="36"/>
      <c r="B130" s="37"/>
      <c r="C130" s="217" t="s">
        <v>209</v>
      </c>
      <c r="D130" s="217" t="s">
        <v>185</v>
      </c>
      <c r="E130" s="218" t="s">
        <v>1020</v>
      </c>
      <c r="F130" s="219" t="s">
        <v>1115</v>
      </c>
      <c r="G130" s="220" t="s">
        <v>188</v>
      </c>
      <c r="H130" s="221">
        <v>11</v>
      </c>
      <c r="I130" s="222"/>
      <c r="J130" s="223">
        <f>ROUND(I130*H130,2)</f>
        <v>0</v>
      </c>
      <c r="K130" s="224"/>
      <c r="L130" s="225"/>
      <c r="M130" s="226" t="s">
        <v>1</v>
      </c>
      <c r="N130" s="227" t="s">
        <v>38</v>
      </c>
      <c r="O130" s="89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0" t="s">
        <v>189</v>
      </c>
      <c r="AT130" s="230" t="s">
        <v>185</v>
      </c>
      <c r="AU130" s="230" t="s">
        <v>81</v>
      </c>
      <c r="AY130" s="15" t="s">
        <v>184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5" t="s">
        <v>81</v>
      </c>
      <c r="BK130" s="231">
        <f>ROUND(I130*H130,2)</f>
        <v>0</v>
      </c>
      <c r="BL130" s="15" t="s">
        <v>190</v>
      </c>
      <c r="BM130" s="230" t="s">
        <v>130</v>
      </c>
    </row>
    <row r="131" s="2" customFormat="1" ht="16.5" customHeight="1">
      <c r="A131" s="36"/>
      <c r="B131" s="37"/>
      <c r="C131" s="217" t="s">
        <v>108</v>
      </c>
      <c r="D131" s="217" t="s">
        <v>185</v>
      </c>
      <c r="E131" s="218" t="s">
        <v>1117</v>
      </c>
      <c r="F131" s="219" t="s">
        <v>1028</v>
      </c>
      <c r="G131" s="220" t="s">
        <v>188</v>
      </c>
      <c r="H131" s="221">
        <v>1</v>
      </c>
      <c r="I131" s="222"/>
      <c r="J131" s="223">
        <f>ROUND(I131*H131,2)</f>
        <v>0</v>
      </c>
      <c r="K131" s="224"/>
      <c r="L131" s="225"/>
      <c r="M131" s="226" t="s">
        <v>1</v>
      </c>
      <c r="N131" s="227" t="s">
        <v>38</v>
      </c>
      <c r="O131" s="89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0" t="s">
        <v>189</v>
      </c>
      <c r="AT131" s="230" t="s">
        <v>185</v>
      </c>
      <c r="AU131" s="230" t="s">
        <v>81</v>
      </c>
      <c r="AY131" s="15" t="s">
        <v>184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5" t="s">
        <v>81</v>
      </c>
      <c r="BK131" s="231">
        <f>ROUND(I131*H131,2)</f>
        <v>0</v>
      </c>
      <c r="BL131" s="15" t="s">
        <v>190</v>
      </c>
      <c r="BM131" s="230" t="s">
        <v>136</v>
      </c>
    </row>
    <row r="132" s="2" customFormat="1" ht="16.5" customHeight="1">
      <c r="A132" s="36"/>
      <c r="B132" s="37"/>
      <c r="C132" s="217" t="s">
        <v>111</v>
      </c>
      <c r="D132" s="217" t="s">
        <v>185</v>
      </c>
      <c r="E132" s="218" t="s">
        <v>1118</v>
      </c>
      <c r="F132" s="219" t="s">
        <v>1030</v>
      </c>
      <c r="G132" s="220" t="s">
        <v>188</v>
      </c>
      <c r="H132" s="221">
        <v>3</v>
      </c>
      <c r="I132" s="222"/>
      <c r="J132" s="223">
        <f>ROUND(I132*H132,2)</f>
        <v>0</v>
      </c>
      <c r="K132" s="224"/>
      <c r="L132" s="225"/>
      <c r="M132" s="226" t="s">
        <v>1</v>
      </c>
      <c r="N132" s="227" t="s">
        <v>38</v>
      </c>
      <c r="O132" s="89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0" t="s">
        <v>189</v>
      </c>
      <c r="AT132" s="230" t="s">
        <v>185</v>
      </c>
      <c r="AU132" s="230" t="s">
        <v>81</v>
      </c>
      <c r="AY132" s="15" t="s">
        <v>184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5" t="s">
        <v>81</v>
      </c>
      <c r="BK132" s="231">
        <f>ROUND(I132*H132,2)</f>
        <v>0</v>
      </c>
      <c r="BL132" s="15" t="s">
        <v>190</v>
      </c>
      <c r="BM132" s="230" t="s">
        <v>141</v>
      </c>
    </row>
    <row r="133" s="2" customFormat="1" ht="16.5" customHeight="1">
      <c r="A133" s="36"/>
      <c r="B133" s="37"/>
      <c r="C133" s="217" t="s">
        <v>114</v>
      </c>
      <c r="D133" s="217" t="s">
        <v>185</v>
      </c>
      <c r="E133" s="218" t="s">
        <v>1169</v>
      </c>
      <c r="F133" s="219" t="s">
        <v>1170</v>
      </c>
      <c r="G133" s="220" t="s">
        <v>188</v>
      </c>
      <c r="H133" s="221">
        <v>1</v>
      </c>
      <c r="I133" s="222"/>
      <c r="J133" s="223">
        <f>ROUND(I133*H133,2)</f>
        <v>0</v>
      </c>
      <c r="K133" s="224"/>
      <c r="L133" s="225"/>
      <c r="M133" s="226" t="s">
        <v>1</v>
      </c>
      <c r="N133" s="227" t="s">
        <v>38</v>
      </c>
      <c r="O133" s="89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0" t="s">
        <v>189</v>
      </c>
      <c r="AT133" s="230" t="s">
        <v>185</v>
      </c>
      <c r="AU133" s="230" t="s">
        <v>81</v>
      </c>
      <c r="AY133" s="15" t="s">
        <v>184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5" t="s">
        <v>81</v>
      </c>
      <c r="BK133" s="231">
        <f>ROUND(I133*H133,2)</f>
        <v>0</v>
      </c>
      <c r="BL133" s="15" t="s">
        <v>190</v>
      </c>
      <c r="BM133" s="230" t="s">
        <v>218</v>
      </c>
    </row>
    <row r="134" s="2" customFormat="1" ht="16.5" customHeight="1">
      <c r="A134" s="36"/>
      <c r="B134" s="37"/>
      <c r="C134" s="217" t="s">
        <v>14</v>
      </c>
      <c r="D134" s="217" t="s">
        <v>185</v>
      </c>
      <c r="E134" s="218" t="s">
        <v>1119</v>
      </c>
      <c r="F134" s="219" t="s">
        <v>1120</v>
      </c>
      <c r="G134" s="220" t="s">
        <v>188</v>
      </c>
      <c r="H134" s="221">
        <v>2</v>
      </c>
      <c r="I134" s="222"/>
      <c r="J134" s="223">
        <f>ROUND(I134*H134,2)</f>
        <v>0</v>
      </c>
      <c r="K134" s="224"/>
      <c r="L134" s="225"/>
      <c r="M134" s="226" t="s">
        <v>1</v>
      </c>
      <c r="N134" s="227" t="s">
        <v>38</v>
      </c>
      <c r="O134" s="89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0" t="s">
        <v>189</v>
      </c>
      <c r="AT134" s="230" t="s">
        <v>185</v>
      </c>
      <c r="AU134" s="230" t="s">
        <v>81</v>
      </c>
      <c r="AY134" s="15" t="s">
        <v>184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5" t="s">
        <v>81</v>
      </c>
      <c r="BK134" s="231">
        <f>ROUND(I134*H134,2)</f>
        <v>0</v>
      </c>
      <c r="BL134" s="15" t="s">
        <v>190</v>
      </c>
      <c r="BM134" s="230" t="s">
        <v>221</v>
      </c>
    </row>
    <row r="135" s="2" customFormat="1" ht="16.5" customHeight="1">
      <c r="A135" s="36"/>
      <c r="B135" s="37"/>
      <c r="C135" s="217" t="s">
        <v>119</v>
      </c>
      <c r="D135" s="217" t="s">
        <v>185</v>
      </c>
      <c r="E135" s="218" t="s">
        <v>1171</v>
      </c>
      <c r="F135" s="219" t="s">
        <v>1172</v>
      </c>
      <c r="G135" s="220" t="s">
        <v>188</v>
      </c>
      <c r="H135" s="221">
        <v>2</v>
      </c>
      <c r="I135" s="222"/>
      <c r="J135" s="223">
        <f>ROUND(I135*H135,2)</f>
        <v>0</v>
      </c>
      <c r="K135" s="224"/>
      <c r="L135" s="225"/>
      <c r="M135" s="226" t="s">
        <v>1</v>
      </c>
      <c r="N135" s="227" t="s">
        <v>38</v>
      </c>
      <c r="O135" s="89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0" t="s">
        <v>189</v>
      </c>
      <c r="AT135" s="230" t="s">
        <v>185</v>
      </c>
      <c r="AU135" s="230" t="s">
        <v>81</v>
      </c>
      <c r="AY135" s="15" t="s">
        <v>184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5" t="s">
        <v>81</v>
      </c>
      <c r="BK135" s="231">
        <f>ROUND(I135*H135,2)</f>
        <v>0</v>
      </c>
      <c r="BL135" s="15" t="s">
        <v>190</v>
      </c>
      <c r="BM135" s="230" t="s">
        <v>224</v>
      </c>
    </row>
    <row r="136" s="2" customFormat="1" ht="16.5" customHeight="1">
      <c r="A136" s="36"/>
      <c r="B136" s="37"/>
      <c r="C136" s="217" t="s">
        <v>8</v>
      </c>
      <c r="D136" s="217" t="s">
        <v>185</v>
      </c>
      <c r="E136" s="218" t="s">
        <v>1121</v>
      </c>
      <c r="F136" s="219" t="s">
        <v>1034</v>
      </c>
      <c r="G136" s="220" t="s">
        <v>538</v>
      </c>
      <c r="H136" s="221">
        <v>170</v>
      </c>
      <c r="I136" s="222"/>
      <c r="J136" s="223">
        <f>ROUND(I136*H136,2)</f>
        <v>0</v>
      </c>
      <c r="K136" s="224"/>
      <c r="L136" s="225"/>
      <c r="M136" s="226" t="s">
        <v>1</v>
      </c>
      <c r="N136" s="227" t="s">
        <v>38</v>
      </c>
      <c r="O136" s="89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0" t="s">
        <v>189</v>
      </c>
      <c r="AT136" s="230" t="s">
        <v>185</v>
      </c>
      <c r="AU136" s="230" t="s">
        <v>81</v>
      </c>
      <c r="AY136" s="15" t="s">
        <v>184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5" t="s">
        <v>81</v>
      </c>
      <c r="BK136" s="231">
        <f>ROUND(I136*H136,2)</f>
        <v>0</v>
      </c>
      <c r="BL136" s="15" t="s">
        <v>190</v>
      </c>
      <c r="BM136" s="230" t="s">
        <v>227</v>
      </c>
    </row>
    <row r="137" s="2" customFormat="1" ht="16.5" customHeight="1">
      <c r="A137" s="36"/>
      <c r="B137" s="37"/>
      <c r="C137" s="217" t="s">
        <v>251</v>
      </c>
      <c r="D137" s="217" t="s">
        <v>185</v>
      </c>
      <c r="E137" s="218" t="s">
        <v>1173</v>
      </c>
      <c r="F137" s="219" t="s">
        <v>1037</v>
      </c>
      <c r="G137" s="220" t="s">
        <v>538</v>
      </c>
      <c r="H137" s="221">
        <v>170</v>
      </c>
      <c r="I137" s="222"/>
      <c r="J137" s="223">
        <f>ROUND(I137*H137,2)</f>
        <v>0</v>
      </c>
      <c r="K137" s="224"/>
      <c r="L137" s="225"/>
      <c r="M137" s="226" t="s">
        <v>1</v>
      </c>
      <c r="N137" s="227" t="s">
        <v>38</v>
      </c>
      <c r="O137" s="89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0" t="s">
        <v>189</v>
      </c>
      <c r="AT137" s="230" t="s">
        <v>185</v>
      </c>
      <c r="AU137" s="230" t="s">
        <v>81</v>
      </c>
      <c r="AY137" s="15" t="s">
        <v>184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5" t="s">
        <v>81</v>
      </c>
      <c r="BK137" s="231">
        <f>ROUND(I137*H137,2)</f>
        <v>0</v>
      </c>
      <c r="BL137" s="15" t="s">
        <v>190</v>
      </c>
      <c r="BM137" s="230" t="s">
        <v>1174</v>
      </c>
    </row>
    <row r="138" s="2" customFormat="1" ht="16.5" customHeight="1">
      <c r="A138" s="36"/>
      <c r="B138" s="37"/>
      <c r="C138" s="217" t="s">
        <v>124</v>
      </c>
      <c r="D138" s="217" t="s">
        <v>185</v>
      </c>
      <c r="E138" s="218" t="s">
        <v>1123</v>
      </c>
      <c r="F138" s="219" t="s">
        <v>1040</v>
      </c>
      <c r="G138" s="220" t="s">
        <v>538</v>
      </c>
      <c r="H138" s="221">
        <v>200</v>
      </c>
      <c r="I138" s="222"/>
      <c r="J138" s="223">
        <f>ROUND(I138*H138,2)</f>
        <v>0</v>
      </c>
      <c r="K138" s="224"/>
      <c r="L138" s="225"/>
      <c r="M138" s="226" t="s">
        <v>1</v>
      </c>
      <c r="N138" s="227" t="s">
        <v>38</v>
      </c>
      <c r="O138" s="89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0" t="s">
        <v>189</v>
      </c>
      <c r="AT138" s="230" t="s">
        <v>185</v>
      </c>
      <c r="AU138" s="230" t="s">
        <v>81</v>
      </c>
      <c r="AY138" s="15" t="s">
        <v>184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5" t="s">
        <v>81</v>
      </c>
      <c r="BK138" s="231">
        <f>ROUND(I138*H138,2)</f>
        <v>0</v>
      </c>
      <c r="BL138" s="15" t="s">
        <v>190</v>
      </c>
      <c r="BM138" s="230" t="s">
        <v>230</v>
      </c>
    </row>
    <row r="139" s="2" customFormat="1" ht="16.5" customHeight="1">
      <c r="A139" s="36"/>
      <c r="B139" s="37"/>
      <c r="C139" s="217" t="s">
        <v>127</v>
      </c>
      <c r="D139" s="217" t="s">
        <v>185</v>
      </c>
      <c r="E139" s="218" t="s">
        <v>1128</v>
      </c>
      <c r="F139" s="219" t="s">
        <v>1042</v>
      </c>
      <c r="G139" s="220" t="s">
        <v>538</v>
      </c>
      <c r="H139" s="221">
        <v>204</v>
      </c>
      <c r="I139" s="222"/>
      <c r="J139" s="223">
        <f>ROUND(I139*H139,2)</f>
        <v>0</v>
      </c>
      <c r="K139" s="224"/>
      <c r="L139" s="225"/>
      <c r="M139" s="226" t="s">
        <v>1</v>
      </c>
      <c r="N139" s="227" t="s">
        <v>38</v>
      </c>
      <c r="O139" s="89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0" t="s">
        <v>189</v>
      </c>
      <c r="AT139" s="230" t="s">
        <v>185</v>
      </c>
      <c r="AU139" s="230" t="s">
        <v>81</v>
      </c>
      <c r="AY139" s="15" t="s">
        <v>184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5" t="s">
        <v>81</v>
      </c>
      <c r="BK139" s="231">
        <f>ROUND(I139*H139,2)</f>
        <v>0</v>
      </c>
      <c r="BL139" s="15" t="s">
        <v>190</v>
      </c>
      <c r="BM139" s="230" t="s">
        <v>233</v>
      </c>
    </row>
    <row r="140" s="2" customFormat="1" ht="16.5" customHeight="1">
      <c r="A140" s="36"/>
      <c r="B140" s="37"/>
      <c r="C140" s="217" t="s">
        <v>130</v>
      </c>
      <c r="D140" s="217" t="s">
        <v>185</v>
      </c>
      <c r="E140" s="218" t="s">
        <v>1129</v>
      </c>
      <c r="F140" s="219" t="s">
        <v>1044</v>
      </c>
      <c r="G140" s="220" t="s">
        <v>538</v>
      </c>
      <c r="H140" s="221">
        <v>50</v>
      </c>
      <c r="I140" s="222"/>
      <c r="J140" s="223">
        <f>ROUND(I140*H140,2)</f>
        <v>0</v>
      </c>
      <c r="K140" s="224"/>
      <c r="L140" s="225"/>
      <c r="M140" s="226" t="s">
        <v>1</v>
      </c>
      <c r="N140" s="227" t="s">
        <v>38</v>
      </c>
      <c r="O140" s="89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0" t="s">
        <v>189</v>
      </c>
      <c r="AT140" s="230" t="s">
        <v>185</v>
      </c>
      <c r="AU140" s="230" t="s">
        <v>81</v>
      </c>
      <c r="AY140" s="15" t="s">
        <v>184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5" t="s">
        <v>81</v>
      </c>
      <c r="BK140" s="231">
        <f>ROUND(I140*H140,2)</f>
        <v>0</v>
      </c>
      <c r="BL140" s="15" t="s">
        <v>190</v>
      </c>
      <c r="BM140" s="230" t="s">
        <v>236</v>
      </c>
    </row>
    <row r="141" s="2" customFormat="1" ht="16.5" customHeight="1">
      <c r="A141" s="36"/>
      <c r="B141" s="37"/>
      <c r="C141" s="217" t="s">
        <v>330</v>
      </c>
      <c r="D141" s="217" t="s">
        <v>185</v>
      </c>
      <c r="E141" s="218" t="s">
        <v>1175</v>
      </c>
      <c r="F141" s="219" t="s">
        <v>1049</v>
      </c>
      <c r="G141" s="220" t="s">
        <v>538</v>
      </c>
      <c r="H141" s="221">
        <v>100</v>
      </c>
      <c r="I141" s="222"/>
      <c r="J141" s="223">
        <f>ROUND(I141*H141,2)</f>
        <v>0</v>
      </c>
      <c r="K141" s="224"/>
      <c r="L141" s="225"/>
      <c r="M141" s="226" t="s">
        <v>1</v>
      </c>
      <c r="N141" s="227" t="s">
        <v>38</v>
      </c>
      <c r="O141" s="89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0" t="s">
        <v>189</v>
      </c>
      <c r="AT141" s="230" t="s">
        <v>185</v>
      </c>
      <c r="AU141" s="230" t="s">
        <v>81</v>
      </c>
      <c r="AY141" s="15" t="s">
        <v>184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5" t="s">
        <v>81</v>
      </c>
      <c r="BK141" s="231">
        <f>ROUND(I141*H141,2)</f>
        <v>0</v>
      </c>
      <c r="BL141" s="15" t="s">
        <v>190</v>
      </c>
      <c r="BM141" s="230" t="s">
        <v>1176</v>
      </c>
    </row>
    <row r="142" s="2" customFormat="1" ht="16.5" customHeight="1">
      <c r="A142" s="36"/>
      <c r="B142" s="37"/>
      <c r="C142" s="217" t="s">
        <v>133</v>
      </c>
      <c r="D142" s="217" t="s">
        <v>185</v>
      </c>
      <c r="E142" s="218" t="s">
        <v>1132</v>
      </c>
      <c r="F142" s="219" t="s">
        <v>1052</v>
      </c>
      <c r="G142" s="220" t="s">
        <v>188</v>
      </c>
      <c r="H142" s="221">
        <v>2</v>
      </c>
      <c r="I142" s="222"/>
      <c r="J142" s="223">
        <f>ROUND(I142*H142,2)</f>
        <v>0</v>
      </c>
      <c r="K142" s="224"/>
      <c r="L142" s="225"/>
      <c r="M142" s="226" t="s">
        <v>1</v>
      </c>
      <c r="N142" s="227" t="s">
        <v>38</v>
      </c>
      <c r="O142" s="89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0" t="s">
        <v>189</v>
      </c>
      <c r="AT142" s="230" t="s">
        <v>185</v>
      </c>
      <c r="AU142" s="230" t="s">
        <v>81</v>
      </c>
      <c r="AY142" s="15" t="s">
        <v>184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5" t="s">
        <v>81</v>
      </c>
      <c r="BK142" s="231">
        <f>ROUND(I142*H142,2)</f>
        <v>0</v>
      </c>
      <c r="BL142" s="15" t="s">
        <v>190</v>
      </c>
      <c r="BM142" s="230" t="s">
        <v>239</v>
      </c>
    </row>
    <row r="143" s="2" customFormat="1" ht="16.5" customHeight="1">
      <c r="A143" s="36"/>
      <c r="B143" s="37"/>
      <c r="C143" s="217" t="s">
        <v>336</v>
      </c>
      <c r="D143" s="217" t="s">
        <v>185</v>
      </c>
      <c r="E143" s="218" t="s">
        <v>1045</v>
      </c>
      <c r="F143" s="219" t="s">
        <v>1046</v>
      </c>
      <c r="G143" s="220" t="s">
        <v>188</v>
      </c>
      <c r="H143" s="221">
        <v>44</v>
      </c>
      <c r="I143" s="222"/>
      <c r="J143" s="223">
        <f>ROUND(I143*H143,2)</f>
        <v>0</v>
      </c>
      <c r="K143" s="224"/>
      <c r="L143" s="225"/>
      <c r="M143" s="226" t="s">
        <v>1</v>
      </c>
      <c r="N143" s="227" t="s">
        <v>38</v>
      </c>
      <c r="O143" s="89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0" t="s">
        <v>189</v>
      </c>
      <c r="AT143" s="230" t="s">
        <v>185</v>
      </c>
      <c r="AU143" s="230" t="s">
        <v>81</v>
      </c>
      <c r="AY143" s="15" t="s">
        <v>184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5" t="s">
        <v>81</v>
      </c>
      <c r="BK143" s="231">
        <f>ROUND(I143*H143,2)</f>
        <v>0</v>
      </c>
      <c r="BL143" s="15" t="s">
        <v>190</v>
      </c>
      <c r="BM143" s="230" t="s">
        <v>1177</v>
      </c>
    </row>
    <row r="144" s="2" customFormat="1" ht="16.5" customHeight="1">
      <c r="A144" s="36"/>
      <c r="B144" s="37"/>
      <c r="C144" s="217" t="s">
        <v>136</v>
      </c>
      <c r="D144" s="217" t="s">
        <v>185</v>
      </c>
      <c r="E144" s="218" t="s">
        <v>1134</v>
      </c>
      <c r="F144" s="219" t="s">
        <v>1054</v>
      </c>
      <c r="G144" s="220" t="s">
        <v>188</v>
      </c>
      <c r="H144" s="221">
        <v>10</v>
      </c>
      <c r="I144" s="222"/>
      <c r="J144" s="223">
        <f>ROUND(I144*H144,2)</f>
        <v>0</v>
      </c>
      <c r="K144" s="224"/>
      <c r="L144" s="225"/>
      <c r="M144" s="226" t="s">
        <v>1</v>
      </c>
      <c r="N144" s="227" t="s">
        <v>38</v>
      </c>
      <c r="O144" s="89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0" t="s">
        <v>189</v>
      </c>
      <c r="AT144" s="230" t="s">
        <v>185</v>
      </c>
      <c r="AU144" s="230" t="s">
        <v>81</v>
      </c>
      <c r="AY144" s="15" t="s">
        <v>184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5" t="s">
        <v>81</v>
      </c>
      <c r="BK144" s="231">
        <f>ROUND(I144*H144,2)</f>
        <v>0</v>
      </c>
      <c r="BL144" s="15" t="s">
        <v>190</v>
      </c>
      <c r="BM144" s="230" t="s">
        <v>242</v>
      </c>
    </row>
    <row r="145" s="2" customFormat="1" ht="16.5" customHeight="1">
      <c r="A145" s="36"/>
      <c r="B145" s="37"/>
      <c r="C145" s="217" t="s">
        <v>141</v>
      </c>
      <c r="D145" s="217" t="s">
        <v>185</v>
      </c>
      <c r="E145" s="218" t="s">
        <v>1178</v>
      </c>
      <c r="F145" s="219" t="s">
        <v>1135</v>
      </c>
      <c r="G145" s="220" t="s">
        <v>188</v>
      </c>
      <c r="H145" s="221">
        <v>2</v>
      </c>
      <c r="I145" s="222"/>
      <c r="J145" s="223">
        <f>ROUND(I145*H145,2)</f>
        <v>0</v>
      </c>
      <c r="K145" s="224"/>
      <c r="L145" s="225"/>
      <c r="M145" s="226" t="s">
        <v>1</v>
      </c>
      <c r="N145" s="227" t="s">
        <v>38</v>
      </c>
      <c r="O145" s="89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0" t="s">
        <v>189</v>
      </c>
      <c r="AT145" s="230" t="s">
        <v>185</v>
      </c>
      <c r="AU145" s="230" t="s">
        <v>81</v>
      </c>
      <c r="AY145" s="15" t="s">
        <v>184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5" t="s">
        <v>81</v>
      </c>
      <c r="BK145" s="231">
        <f>ROUND(I145*H145,2)</f>
        <v>0</v>
      </c>
      <c r="BL145" s="15" t="s">
        <v>190</v>
      </c>
      <c r="BM145" s="230" t="s">
        <v>251</v>
      </c>
    </row>
    <row r="146" s="2" customFormat="1" ht="16.5" customHeight="1">
      <c r="A146" s="36"/>
      <c r="B146" s="37"/>
      <c r="C146" s="217" t="s">
        <v>7</v>
      </c>
      <c r="D146" s="217" t="s">
        <v>185</v>
      </c>
      <c r="E146" s="218" t="s">
        <v>1136</v>
      </c>
      <c r="F146" s="219" t="s">
        <v>1137</v>
      </c>
      <c r="G146" s="220" t="s">
        <v>188</v>
      </c>
      <c r="H146" s="221">
        <v>2</v>
      </c>
      <c r="I146" s="222"/>
      <c r="J146" s="223">
        <f>ROUND(I146*H146,2)</f>
        <v>0</v>
      </c>
      <c r="K146" s="224"/>
      <c r="L146" s="225"/>
      <c r="M146" s="226" t="s">
        <v>1</v>
      </c>
      <c r="N146" s="227" t="s">
        <v>38</v>
      </c>
      <c r="O146" s="89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0" t="s">
        <v>189</v>
      </c>
      <c r="AT146" s="230" t="s">
        <v>185</v>
      </c>
      <c r="AU146" s="230" t="s">
        <v>81</v>
      </c>
      <c r="AY146" s="15" t="s">
        <v>184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5" t="s">
        <v>81</v>
      </c>
      <c r="BK146" s="231">
        <f>ROUND(I146*H146,2)</f>
        <v>0</v>
      </c>
      <c r="BL146" s="15" t="s">
        <v>190</v>
      </c>
      <c r="BM146" s="230" t="s">
        <v>248</v>
      </c>
    </row>
    <row r="147" s="2" customFormat="1" ht="16.5" customHeight="1">
      <c r="A147" s="36"/>
      <c r="B147" s="37"/>
      <c r="C147" s="217" t="s">
        <v>252</v>
      </c>
      <c r="D147" s="217" t="s">
        <v>185</v>
      </c>
      <c r="E147" s="218" t="s">
        <v>1139</v>
      </c>
      <c r="F147" s="219" t="s">
        <v>1056</v>
      </c>
      <c r="G147" s="220" t="s">
        <v>188</v>
      </c>
      <c r="H147" s="221">
        <v>6</v>
      </c>
      <c r="I147" s="222"/>
      <c r="J147" s="223">
        <f>ROUND(I147*H147,2)</f>
        <v>0</v>
      </c>
      <c r="K147" s="224"/>
      <c r="L147" s="225"/>
      <c r="M147" s="226" t="s">
        <v>1</v>
      </c>
      <c r="N147" s="227" t="s">
        <v>38</v>
      </c>
      <c r="O147" s="89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0" t="s">
        <v>189</v>
      </c>
      <c r="AT147" s="230" t="s">
        <v>185</v>
      </c>
      <c r="AU147" s="230" t="s">
        <v>81</v>
      </c>
      <c r="AY147" s="15" t="s">
        <v>184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5" t="s">
        <v>81</v>
      </c>
      <c r="BK147" s="231">
        <f>ROUND(I147*H147,2)</f>
        <v>0</v>
      </c>
      <c r="BL147" s="15" t="s">
        <v>190</v>
      </c>
      <c r="BM147" s="230" t="s">
        <v>255</v>
      </c>
    </row>
    <row r="148" s="2" customFormat="1" ht="16.5" customHeight="1">
      <c r="A148" s="36"/>
      <c r="B148" s="37"/>
      <c r="C148" s="217" t="s">
        <v>218</v>
      </c>
      <c r="D148" s="217" t="s">
        <v>185</v>
      </c>
      <c r="E148" s="218" t="s">
        <v>1140</v>
      </c>
      <c r="F148" s="219" t="s">
        <v>1058</v>
      </c>
      <c r="G148" s="220" t="s">
        <v>1179</v>
      </c>
      <c r="H148" s="221">
        <v>5</v>
      </c>
      <c r="I148" s="222"/>
      <c r="J148" s="223">
        <f>ROUND(I148*H148,2)</f>
        <v>0</v>
      </c>
      <c r="K148" s="224"/>
      <c r="L148" s="225"/>
      <c r="M148" s="226" t="s">
        <v>1</v>
      </c>
      <c r="N148" s="227" t="s">
        <v>38</v>
      </c>
      <c r="O148" s="89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0" t="s">
        <v>189</v>
      </c>
      <c r="AT148" s="230" t="s">
        <v>185</v>
      </c>
      <c r="AU148" s="230" t="s">
        <v>81</v>
      </c>
      <c r="AY148" s="15" t="s">
        <v>184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5" t="s">
        <v>81</v>
      </c>
      <c r="BK148" s="231">
        <f>ROUND(I148*H148,2)</f>
        <v>0</v>
      </c>
      <c r="BL148" s="15" t="s">
        <v>190</v>
      </c>
      <c r="BM148" s="230" t="s">
        <v>258</v>
      </c>
    </row>
    <row r="149" s="2" customFormat="1" ht="16.5" customHeight="1">
      <c r="A149" s="36"/>
      <c r="B149" s="37"/>
      <c r="C149" s="217" t="s">
        <v>255</v>
      </c>
      <c r="D149" s="217" t="s">
        <v>185</v>
      </c>
      <c r="E149" s="218" t="s">
        <v>1180</v>
      </c>
      <c r="F149" s="219" t="s">
        <v>1060</v>
      </c>
      <c r="G149" s="220" t="s">
        <v>188</v>
      </c>
      <c r="H149" s="221">
        <v>15</v>
      </c>
      <c r="I149" s="222"/>
      <c r="J149" s="223">
        <f>ROUND(I149*H149,2)</f>
        <v>0</v>
      </c>
      <c r="K149" s="224"/>
      <c r="L149" s="225"/>
      <c r="M149" s="226" t="s">
        <v>1</v>
      </c>
      <c r="N149" s="227" t="s">
        <v>38</v>
      </c>
      <c r="O149" s="89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30" t="s">
        <v>189</v>
      </c>
      <c r="AT149" s="230" t="s">
        <v>185</v>
      </c>
      <c r="AU149" s="230" t="s">
        <v>81</v>
      </c>
      <c r="AY149" s="15" t="s">
        <v>184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5" t="s">
        <v>81</v>
      </c>
      <c r="BK149" s="231">
        <f>ROUND(I149*H149,2)</f>
        <v>0</v>
      </c>
      <c r="BL149" s="15" t="s">
        <v>190</v>
      </c>
      <c r="BM149" s="230" t="s">
        <v>1181</v>
      </c>
    </row>
    <row r="150" s="2" customFormat="1" ht="16.5" customHeight="1">
      <c r="A150" s="36"/>
      <c r="B150" s="37"/>
      <c r="C150" s="217" t="s">
        <v>259</v>
      </c>
      <c r="D150" s="217" t="s">
        <v>185</v>
      </c>
      <c r="E150" s="218" t="s">
        <v>1143</v>
      </c>
      <c r="F150" s="219" t="s">
        <v>1065</v>
      </c>
      <c r="G150" s="220" t="s">
        <v>188</v>
      </c>
      <c r="H150" s="221">
        <v>4</v>
      </c>
      <c r="I150" s="222"/>
      <c r="J150" s="223">
        <f>ROUND(I150*H150,2)</f>
        <v>0</v>
      </c>
      <c r="K150" s="224"/>
      <c r="L150" s="225"/>
      <c r="M150" s="226" t="s">
        <v>1</v>
      </c>
      <c r="N150" s="227" t="s">
        <v>38</v>
      </c>
      <c r="O150" s="89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0" t="s">
        <v>189</v>
      </c>
      <c r="AT150" s="230" t="s">
        <v>185</v>
      </c>
      <c r="AU150" s="230" t="s">
        <v>81</v>
      </c>
      <c r="AY150" s="15" t="s">
        <v>184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5" t="s">
        <v>81</v>
      </c>
      <c r="BK150" s="231">
        <f>ROUND(I150*H150,2)</f>
        <v>0</v>
      </c>
      <c r="BL150" s="15" t="s">
        <v>190</v>
      </c>
      <c r="BM150" s="230" t="s">
        <v>262</v>
      </c>
    </row>
    <row r="151" s="2" customFormat="1" ht="16.5" customHeight="1">
      <c r="A151" s="36"/>
      <c r="B151" s="37"/>
      <c r="C151" s="217" t="s">
        <v>221</v>
      </c>
      <c r="D151" s="217" t="s">
        <v>185</v>
      </c>
      <c r="E151" s="218" t="s">
        <v>1144</v>
      </c>
      <c r="F151" s="219" t="s">
        <v>1067</v>
      </c>
      <c r="G151" s="220" t="s">
        <v>538</v>
      </c>
      <c r="H151" s="221">
        <v>30</v>
      </c>
      <c r="I151" s="222"/>
      <c r="J151" s="223">
        <f>ROUND(I151*H151,2)</f>
        <v>0</v>
      </c>
      <c r="K151" s="224"/>
      <c r="L151" s="225"/>
      <c r="M151" s="226" t="s">
        <v>1</v>
      </c>
      <c r="N151" s="227" t="s">
        <v>38</v>
      </c>
      <c r="O151" s="89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30" t="s">
        <v>189</v>
      </c>
      <c r="AT151" s="230" t="s">
        <v>185</v>
      </c>
      <c r="AU151" s="230" t="s">
        <v>81</v>
      </c>
      <c r="AY151" s="15" t="s">
        <v>184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5" t="s">
        <v>81</v>
      </c>
      <c r="BK151" s="231">
        <f>ROUND(I151*H151,2)</f>
        <v>0</v>
      </c>
      <c r="BL151" s="15" t="s">
        <v>190</v>
      </c>
      <c r="BM151" s="230" t="s">
        <v>265</v>
      </c>
    </row>
    <row r="152" s="2" customFormat="1" ht="16.5" customHeight="1">
      <c r="A152" s="36"/>
      <c r="B152" s="37"/>
      <c r="C152" s="217" t="s">
        <v>266</v>
      </c>
      <c r="D152" s="217" t="s">
        <v>185</v>
      </c>
      <c r="E152" s="218" t="s">
        <v>1182</v>
      </c>
      <c r="F152" s="219" t="s">
        <v>1183</v>
      </c>
      <c r="G152" s="220" t="s">
        <v>188</v>
      </c>
      <c r="H152" s="221">
        <v>30</v>
      </c>
      <c r="I152" s="222"/>
      <c r="J152" s="223">
        <f>ROUND(I152*H152,2)</f>
        <v>0</v>
      </c>
      <c r="K152" s="224"/>
      <c r="L152" s="225"/>
      <c r="M152" s="226" t="s">
        <v>1</v>
      </c>
      <c r="N152" s="227" t="s">
        <v>38</v>
      </c>
      <c r="O152" s="89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0" t="s">
        <v>189</v>
      </c>
      <c r="AT152" s="230" t="s">
        <v>185</v>
      </c>
      <c r="AU152" s="230" t="s">
        <v>81</v>
      </c>
      <c r="AY152" s="15" t="s">
        <v>184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5" t="s">
        <v>81</v>
      </c>
      <c r="BK152" s="231">
        <f>ROUND(I152*H152,2)</f>
        <v>0</v>
      </c>
      <c r="BL152" s="15" t="s">
        <v>190</v>
      </c>
      <c r="BM152" s="230" t="s">
        <v>269</v>
      </c>
    </row>
    <row r="153" s="2" customFormat="1" ht="24.15" customHeight="1">
      <c r="A153" s="36"/>
      <c r="B153" s="37"/>
      <c r="C153" s="217" t="s">
        <v>224</v>
      </c>
      <c r="D153" s="217" t="s">
        <v>185</v>
      </c>
      <c r="E153" s="218" t="s">
        <v>1145</v>
      </c>
      <c r="F153" s="219" t="s">
        <v>1146</v>
      </c>
      <c r="G153" s="220" t="s">
        <v>560</v>
      </c>
      <c r="H153" s="221">
        <v>1</v>
      </c>
      <c r="I153" s="222"/>
      <c r="J153" s="223">
        <f>ROUND(I153*H153,2)</f>
        <v>0</v>
      </c>
      <c r="K153" s="224"/>
      <c r="L153" s="225"/>
      <c r="M153" s="226" t="s">
        <v>1</v>
      </c>
      <c r="N153" s="227" t="s">
        <v>38</v>
      </c>
      <c r="O153" s="89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30" t="s">
        <v>189</v>
      </c>
      <c r="AT153" s="230" t="s">
        <v>185</v>
      </c>
      <c r="AU153" s="230" t="s">
        <v>81</v>
      </c>
      <c r="AY153" s="15" t="s">
        <v>184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5" t="s">
        <v>81</v>
      </c>
      <c r="BK153" s="231">
        <f>ROUND(I153*H153,2)</f>
        <v>0</v>
      </c>
      <c r="BL153" s="15" t="s">
        <v>190</v>
      </c>
      <c r="BM153" s="230" t="s">
        <v>272</v>
      </c>
    </row>
    <row r="154" s="2" customFormat="1" ht="16.5" customHeight="1">
      <c r="A154" s="36"/>
      <c r="B154" s="37"/>
      <c r="C154" s="217" t="s">
        <v>273</v>
      </c>
      <c r="D154" s="217" t="s">
        <v>185</v>
      </c>
      <c r="E154" s="218" t="s">
        <v>1147</v>
      </c>
      <c r="F154" s="219" t="s">
        <v>1071</v>
      </c>
      <c r="G154" s="220" t="s">
        <v>538</v>
      </c>
      <c r="H154" s="221">
        <v>20</v>
      </c>
      <c r="I154" s="222"/>
      <c r="J154" s="223">
        <f>ROUND(I154*H154,2)</f>
        <v>0</v>
      </c>
      <c r="K154" s="224"/>
      <c r="L154" s="225"/>
      <c r="M154" s="226" t="s">
        <v>1</v>
      </c>
      <c r="N154" s="227" t="s">
        <v>38</v>
      </c>
      <c r="O154" s="89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0" t="s">
        <v>189</v>
      </c>
      <c r="AT154" s="230" t="s">
        <v>185</v>
      </c>
      <c r="AU154" s="230" t="s">
        <v>81</v>
      </c>
      <c r="AY154" s="15" t="s">
        <v>184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5" t="s">
        <v>81</v>
      </c>
      <c r="BK154" s="231">
        <f>ROUND(I154*H154,2)</f>
        <v>0</v>
      </c>
      <c r="BL154" s="15" t="s">
        <v>190</v>
      </c>
      <c r="BM154" s="230" t="s">
        <v>276</v>
      </c>
    </row>
    <row r="155" s="2" customFormat="1" ht="21.75" customHeight="1">
      <c r="A155" s="36"/>
      <c r="B155" s="37"/>
      <c r="C155" s="217" t="s">
        <v>227</v>
      </c>
      <c r="D155" s="217" t="s">
        <v>185</v>
      </c>
      <c r="E155" s="218" t="s">
        <v>1148</v>
      </c>
      <c r="F155" s="219" t="s">
        <v>1073</v>
      </c>
      <c r="G155" s="220" t="s">
        <v>560</v>
      </c>
      <c r="H155" s="221">
        <v>1</v>
      </c>
      <c r="I155" s="222"/>
      <c r="J155" s="223">
        <f>ROUND(I155*H155,2)</f>
        <v>0</v>
      </c>
      <c r="K155" s="224"/>
      <c r="L155" s="225"/>
      <c r="M155" s="226" t="s">
        <v>1</v>
      </c>
      <c r="N155" s="227" t="s">
        <v>38</v>
      </c>
      <c r="O155" s="89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30" t="s">
        <v>189</v>
      </c>
      <c r="AT155" s="230" t="s">
        <v>185</v>
      </c>
      <c r="AU155" s="230" t="s">
        <v>81</v>
      </c>
      <c r="AY155" s="15" t="s">
        <v>184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5" t="s">
        <v>81</v>
      </c>
      <c r="BK155" s="231">
        <f>ROUND(I155*H155,2)</f>
        <v>0</v>
      </c>
      <c r="BL155" s="15" t="s">
        <v>190</v>
      </c>
      <c r="BM155" s="230" t="s">
        <v>279</v>
      </c>
    </row>
    <row r="156" s="2" customFormat="1" ht="16.5" customHeight="1">
      <c r="A156" s="36"/>
      <c r="B156" s="37"/>
      <c r="C156" s="217" t="s">
        <v>280</v>
      </c>
      <c r="D156" s="217" t="s">
        <v>185</v>
      </c>
      <c r="E156" s="218" t="s">
        <v>1149</v>
      </c>
      <c r="F156" s="219" t="s">
        <v>1075</v>
      </c>
      <c r="G156" s="220" t="s">
        <v>188</v>
      </c>
      <c r="H156" s="221">
        <v>5</v>
      </c>
      <c r="I156" s="222"/>
      <c r="J156" s="223">
        <f>ROUND(I156*H156,2)</f>
        <v>0</v>
      </c>
      <c r="K156" s="224"/>
      <c r="L156" s="225"/>
      <c r="M156" s="226" t="s">
        <v>1</v>
      </c>
      <c r="N156" s="227" t="s">
        <v>38</v>
      </c>
      <c r="O156" s="89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0" t="s">
        <v>189</v>
      </c>
      <c r="AT156" s="230" t="s">
        <v>185</v>
      </c>
      <c r="AU156" s="230" t="s">
        <v>81</v>
      </c>
      <c r="AY156" s="15" t="s">
        <v>184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5" t="s">
        <v>81</v>
      </c>
      <c r="BK156" s="231">
        <f>ROUND(I156*H156,2)</f>
        <v>0</v>
      </c>
      <c r="BL156" s="15" t="s">
        <v>190</v>
      </c>
      <c r="BM156" s="230" t="s">
        <v>283</v>
      </c>
    </row>
    <row r="157" s="2" customFormat="1" ht="16.5" customHeight="1">
      <c r="A157" s="36"/>
      <c r="B157" s="37"/>
      <c r="C157" s="217" t="s">
        <v>230</v>
      </c>
      <c r="D157" s="217" t="s">
        <v>185</v>
      </c>
      <c r="E157" s="218" t="s">
        <v>1150</v>
      </c>
      <c r="F157" s="219" t="s">
        <v>1077</v>
      </c>
      <c r="G157" s="220" t="s">
        <v>188</v>
      </c>
      <c r="H157" s="221">
        <v>20</v>
      </c>
      <c r="I157" s="222"/>
      <c r="J157" s="223">
        <f>ROUND(I157*H157,2)</f>
        <v>0</v>
      </c>
      <c r="K157" s="224"/>
      <c r="L157" s="225"/>
      <c r="M157" s="226" t="s">
        <v>1</v>
      </c>
      <c r="N157" s="227" t="s">
        <v>38</v>
      </c>
      <c r="O157" s="89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30" t="s">
        <v>189</v>
      </c>
      <c r="AT157" s="230" t="s">
        <v>185</v>
      </c>
      <c r="AU157" s="230" t="s">
        <v>81</v>
      </c>
      <c r="AY157" s="15" t="s">
        <v>184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5" t="s">
        <v>81</v>
      </c>
      <c r="BK157" s="231">
        <f>ROUND(I157*H157,2)</f>
        <v>0</v>
      </c>
      <c r="BL157" s="15" t="s">
        <v>190</v>
      </c>
      <c r="BM157" s="230" t="s">
        <v>286</v>
      </c>
    </row>
    <row r="158" s="2" customFormat="1" ht="16.5" customHeight="1">
      <c r="A158" s="36"/>
      <c r="B158" s="37"/>
      <c r="C158" s="217" t="s">
        <v>287</v>
      </c>
      <c r="D158" s="217" t="s">
        <v>185</v>
      </c>
      <c r="E158" s="218" t="s">
        <v>1151</v>
      </c>
      <c r="F158" s="219" t="s">
        <v>1079</v>
      </c>
      <c r="G158" s="220" t="s">
        <v>188</v>
      </c>
      <c r="H158" s="221">
        <v>50</v>
      </c>
      <c r="I158" s="222"/>
      <c r="J158" s="223">
        <f>ROUND(I158*H158,2)</f>
        <v>0</v>
      </c>
      <c r="K158" s="224"/>
      <c r="L158" s="225"/>
      <c r="M158" s="226" t="s">
        <v>1</v>
      </c>
      <c r="N158" s="227" t="s">
        <v>38</v>
      </c>
      <c r="O158" s="89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30" t="s">
        <v>189</v>
      </c>
      <c r="AT158" s="230" t="s">
        <v>185</v>
      </c>
      <c r="AU158" s="230" t="s">
        <v>81</v>
      </c>
      <c r="AY158" s="15" t="s">
        <v>184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5" t="s">
        <v>81</v>
      </c>
      <c r="BK158" s="231">
        <f>ROUND(I158*H158,2)</f>
        <v>0</v>
      </c>
      <c r="BL158" s="15" t="s">
        <v>190</v>
      </c>
      <c r="BM158" s="230" t="s">
        <v>290</v>
      </c>
    </row>
    <row r="159" s="2" customFormat="1" ht="16.5" customHeight="1">
      <c r="A159" s="36"/>
      <c r="B159" s="37"/>
      <c r="C159" s="217" t="s">
        <v>233</v>
      </c>
      <c r="D159" s="217" t="s">
        <v>185</v>
      </c>
      <c r="E159" s="218" t="s">
        <v>1152</v>
      </c>
      <c r="F159" s="219" t="s">
        <v>1081</v>
      </c>
      <c r="G159" s="220" t="s">
        <v>188</v>
      </c>
      <c r="H159" s="221">
        <v>10</v>
      </c>
      <c r="I159" s="222"/>
      <c r="J159" s="223">
        <f>ROUND(I159*H159,2)</f>
        <v>0</v>
      </c>
      <c r="K159" s="224"/>
      <c r="L159" s="225"/>
      <c r="M159" s="226" t="s">
        <v>1</v>
      </c>
      <c r="N159" s="227" t="s">
        <v>38</v>
      </c>
      <c r="O159" s="89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30" t="s">
        <v>189</v>
      </c>
      <c r="AT159" s="230" t="s">
        <v>185</v>
      </c>
      <c r="AU159" s="230" t="s">
        <v>81</v>
      </c>
      <c r="AY159" s="15" t="s">
        <v>184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5" t="s">
        <v>81</v>
      </c>
      <c r="BK159" s="231">
        <f>ROUND(I159*H159,2)</f>
        <v>0</v>
      </c>
      <c r="BL159" s="15" t="s">
        <v>190</v>
      </c>
      <c r="BM159" s="230" t="s">
        <v>293</v>
      </c>
    </row>
    <row r="160" s="2" customFormat="1" ht="16.5" customHeight="1">
      <c r="A160" s="36"/>
      <c r="B160" s="37"/>
      <c r="C160" s="217" t="s">
        <v>294</v>
      </c>
      <c r="D160" s="217" t="s">
        <v>185</v>
      </c>
      <c r="E160" s="218" t="s">
        <v>1153</v>
      </c>
      <c r="F160" s="219" t="s">
        <v>1083</v>
      </c>
      <c r="G160" s="220" t="s">
        <v>188</v>
      </c>
      <c r="H160" s="221">
        <v>5</v>
      </c>
      <c r="I160" s="222"/>
      <c r="J160" s="223">
        <f>ROUND(I160*H160,2)</f>
        <v>0</v>
      </c>
      <c r="K160" s="224"/>
      <c r="L160" s="225"/>
      <c r="M160" s="226" t="s">
        <v>1</v>
      </c>
      <c r="N160" s="227" t="s">
        <v>38</v>
      </c>
      <c r="O160" s="89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30" t="s">
        <v>189</v>
      </c>
      <c r="AT160" s="230" t="s">
        <v>185</v>
      </c>
      <c r="AU160" s="230" t="s">
        <v>81</v>
      </c>
      <c r="AY160" s="15" t="s">
        <v>184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5" t="s">
        <v>81</v>
      </c>
      <c r="BK160" s="231">
        <f>ROUND(I160*H160,2)</f>
        <v>0</v>
      </c>
      <c r="BL160" s="15" t="s">
        <v>190</v>
      </c>
      <c r="BM160" s="230" t="s">
        <v>297</v>
      </c>
    </row>
    <row r="161" s="2" customFormat="1" ht="16.5" customHeight="1">
      <c r="A161" s="36"/>
      <c r="B161" s="37"/>
      <c r="C161" s="217" t="s">
        <v>236</v>
      </c>
      <c r="D161" s="217" t="s">
        <v>185</v>
      </c>
      <c r="E161" s="218" t="s">
        <v>1154</v>
      </c>
      <c r="F161" s="219" t="s">
        <v>1085</v>
      </c>
      <c r="G161" s="220" t="s">
        <v>188</v>
      </c>
      <c r="H161" s="221">
        <v>10</v>
      </c>
      <c r="I161" s="222"/>
      <c r="J161" s="223">
        <f>ROUND(I161*H161,2)</f>
        <v>0</v>
      </c>
      <c r="K161" s="224"/>
      <c r="L161" s="225"/>
      <c r="M161" s="226" t="s">
        <v>1</v>
      </c>
      <c r="N161" s="227" t="s">
        <v>38</v>
      </c>
      <c r="O161" s="89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30" t="s">
        <v>189</v>
      </c>
      <c r="AT161" s="230" t="s">
        <v>185</v>
      </c>
      <c r="AU161" s="230" t="s">
        <v>81</v>
      </c>
      <c r="AY161" s="15" t="s">
        <v>184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5" t="s">
        <v>81</v>
      </c>
      <c r="BK161" s="231">
        <f>ROUND(I161*H161,2)</f>
        <v>0</v>
      </c>
      <c r="BL161" s="15" t="s">
        <v>190</v>
      </c>
      <c r="BM161" s="230" t="s">
        <v>300</v>
      </c>
    </row>
    <row r="162" s="2" customFormat="1" ht="16.5" customHeight="1">
      <c r="A162" s="36"/>
      <c r="B162" s="37"/>
      <c r="C162" s="217" t="s">
        <v>301</v>
      </c>
      <c r="D162" s="217" t="s">
        <v>185</v>
      </c>
      <c r="E162" s="218" t="s">
        <v>1155</v>
      </c>
      <c r="F162" s="219" t="s">
        <v>1087</v>
      </c>
      <c r="G162" s="220" t="s">
        <v>188</v>
      </c>
      <c r="H162" s="221">
        <v>50</v>
      </c>
      <c r="I162" s="222"/>
      <c r="J162" s="223">
        <f>ROUND(I162*H162,2)</f>
        <v>0</v>
      </c>
      <c r="K162" s="224"/>
      <c r="L162" s="225"/>
      <c r="M162" s="226" t="s">
        <v>1</v>
      </c>
      <c r="N162" s="227" t="s">
        <v>38</v>
      </c>
      <c r="O162" s="89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30" t="s">
        <v>189</v>
      </c>
      <c r="AT162" s="230" t="s">
        <v>185</v>
      </c>
      <c r="AU162" s="230" t="s">
        <v>81</v>
      </c>
      <c r="AY162" s="15" t="s">
        <v>184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5" t="s">
        <v>81</v>
      </c>
      <c r="BK162" s="231">
        <f>ROUND(I162*H162,2)</f>
        <v>0</v>
      </c>
      <c r="BL162" s="15" t="s">
        <v>190</v>
      </c>
      <c r="BM162" s="230" t="s">
        <v>304</v>
      </c>
    </row>
    <row r="163" s="2" customFormat="1" ht="16.5" customHeight="1">
      <c r="A163" s="36"/>
      <c r="B163" s="37"/>
      <c r="C163" s="217" t="s">
        <v>239</v>
      </c>
      <c r="D163" s="217" t="s">
        <v>185</v>
      </c>
      <c r="E163" s="218" t="s">
        <v>1156</v>
      </c>
      <c r="F163" s="219" t="s">
        <v>1089</v>
      </c>
      <c r="G163" s="220" t="s">
        <v>188</v>
      </c>
      <c r="H163" s="221">
        <v>10</v>
      </c>
      <c r="I163" s="222"/>
      <c r="J163" s="223">
        <f>ROUND(I163*H163,2)</f>
        <v>0</v>
      </c>
      <c r="K163" s="224"/>
      <c r="L163" s="225"/>
      <c r="M163" s="226" t="s">
        <v>1</v>
      </c>
      <c r="N163" s="227" t="s">
        <v>38</v>
      </c>
      <c r="O163" s="89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30" t="s">
        <v>189</v>
      </c>
      <c r="AT163" s="230" t="s">
        <v>185</v>
      </c>
      <c r="AU163" s="230" t="s">
        <v>81</v>
      </c>
      <c r="AY163" s="15" t="s">
        <v>184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5" t="s">
        <v>81</v>
      </c>
      <c r="BK163" s="231">
        <f>ROUND(I163*H163,2)</f>
        <v>0</v>
      </c>
      <c r="BL163" s="15" t="s">
        <v>190</v>
      </c>
      <c r="BM163" s="230" t="s">
        <v>307</v>
      </c>
    </row>
    <row r="164" s="2" customFormat="1" ht="24.15" customHeight="1">
      <c r="A164" s="36"/>
      <c r="B164" s="37"/>
      <c r="C164" s="217" t="s">
        <v>309</v>
      </c>
      <c r="D164" s="217" t="s">
        <v>185</v>
      </c>
      <c r="E164" s="218" t="s">
        <v>1157</v>
      </c>
      <c r="F164" s="219" t="s">
        <v>1091</v>
      </c>
      <c r="G164" s="220" t="s">
        <v>560</v>
      </c>
      <c r="H164" s="221">
        <v>1</v>
      </c>
      <c r="I164" s="222"/>
      <c r="J164" s="223">
        <f>ROUND(I164*H164,2)</f>
        <v>0</v>
      </c>
      <c r="K164" s="224"/>
      <c r="L164" s="225"/>
      <c r="M164" s="226" t="s">
        <v>1</v>
      </c>
      <c r="N164" s="227" t="s">
        <v>38</v>
      </c>
      <c r="O164" s="89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30" t="s">
        <v>189</v>
      </c>
      <c r="AT164" s="230" t="s">
        <v>185</v>
      </c>
      <c r="AU164" s="230" t="s">
        <v>81</v>
      </c>
      <c r="AY164" s="15" t="s">
        <v>184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5" t="s">
        <v>81</v>
      </c>
      <c r="BK164" s="231">
        <f>ROUND(I164*H164,2)</f>
        <v>0</v>
      </c>
      <c r="BL164" s="15" t="s">
        <v>190</v>
      </c>
      <c r="BM164" s="230" t="s">
        <v>312</v>
      </c>
    </row>
    <row r="165" s="2" customFormat="1" ht="16.5" customHeight="1">
      <c r="A165" s="36"/>
      <c r="B165" s="37"/>
      <c r="C165" s="237" t="s">
        <v>242</v>
      </c>
      <c r="D165" s="237" t="s">
        <v>858</v>
      </c>
      <c r="E165" s="238" t="s">
        <v>1158</v>
      </c>
      <c r="F165" s="239" t="s">
        <v>1093</v>
      </c>
      <c r="G165" s="240" t="s">
        <v>861</v>
      </c>
      <c r="H165" s="241">
        <v>220</v>
      </c>
      <c r="I165" s="242"/>
      <c r="J165" s="243">
        <f>ROUND(I165*H165,2)</f>
        <v>0</v>
      </c>
      <c r="K165" s="244"/>
      <c r="L165" s="42"/>
      <c r="M165" s="245" t="s">
        <v>1</v>
      </c>
      <c r="N165" s="246" t="s">
        <v>38</v>
      </c>
      <c r="O165" s="89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30" t="s">
        <v>190</v>
      </c>
      <c r="AT165" s="230" t="s">
        <v>858</v>
      </c>
      <c r="AU165" s="230" t="s">
        <v>81</v>
      </c>
      <c r="AY165" s="15" t="s">
        <v>184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5" t="s">
        <v>81</v>
      </c>
      <c r="BK165" s="231">
        <f>ROUND(I165*H165,2)</f>
        <v>0</v>
      </c>
      <c r="BL165" s="15" t="s">
        <v>190</v>
      </c>
      <c r="BM165" s="230" t="s">
        <v>315</v>
      </c>
    </row>
    <row r="166" s="2" customFormat="1" ht="16.5" customHeight="1">
      <c r="A166" s="36"/>
      <c r="B166" s="37"/>
      <c r="C166" s="237" t="s">
        <v>316</v>
      </c>
      <c r="D166" s="237" t="s">
        <v>858</v>
      </c>
      <c r="E166" s="238" t="s">
        <v>1159</v>
      </c>
      <c r="F166" s="239" t="s">
        <v>1184</v>
      </c>
      <c r="G166" s="240" t="s">
        <v>188</v>
      </c>
      <c r="H166" s="241">
        <v>1</v>
      </c>
      <c r="I166" s="242"/>
      <c r="J166" s="243">
        <f>ROUND(I166*H166,2)</f>
        <v>0</v>
      </c>
      <c r="K166" s="244"/>
      <c r="L166" s="42"/>
      <c r="M166" s="245" t="s">
        <v>1</v>
      </c>
      <c r="N166" s="246" t="s">
        <v>38</v>
      </c>
      <c r="O166" s="89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30" t="s">
        <v>190</v>
      </c>
      <c r="AT166" s="230" t="s">
        <v>858</v>
      </c>
      <c r="AU166" s="230" t="s">
        <v>81</v>
      </c>
      <c r="AY166" s="15" t="s">
        <v>184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5" t="s">
        <v>81</v>
      </c>
      <c r="BK166" s="231">
        <f>ROUND(I166*H166,2)</f>
        <v>0</v>
      </c>
      <c r="BL166" s="15" t="s">
        <v>190</v>
      </c>
      <c r="BM166" s="230" t="s">
        <v>319</v>
      </c>
    </row>
    <row r="167" s="2" customFormat="1" ht="16.5" customHeight="1">
      <c r="A167" s="36"/>
      <c r="B167" s="37"/>
      <c r="C167" s="237" t="s">
        <v>248</v>
      </c>
      <c r="D167" s="237" t="s">
        <v>858</v>
      </c>
      <c r="E167" s="238" t="s">
        <v>1161</v>
      </c>
      <c r="F167" s="239" t="s">
        <v>1185</v>
      </c>
      <c r="G167" s="240" t="s">
        <v>188</v>
      </c>
      <c r="H167" s="241">
        <v>1</v>
      </c>
      <c r="I167" s="242"/>
      <c r="J167" s="243">
        <f>ROUND(I167*H167,2)</f>
        <v>0</v>
      </c>
      <c r="K167" s="244"/>
      <c r="L167" s="42"/>
      <c r="M167" s="260" t="s">
        <v>1</v>
      </c>
      <c r="N167" s="261" t="s">
        <v>38</v>
      </c>
      <c r="O167" s="262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30" t="s">
        <v>190</v>
      </c>
      <c r="AT167" s="230" t="s">
        <v>858</v>
      </c>
      <c r="AU167" s="230" t="s">
        <v>81</v>
      </c>
      <c r="AY167" s="15" t="s">
        <v>184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5" t="s">
        <v>81</v>
      </c>
      <c r="BK167" s="231">
        <f>ROUND(I167*H167,2)</f>
        <v>0</v>
      </c>
      <c r="BL167" s="15" t="s">
        <v>190</v>
      </c>
      <c r="BM167" s="230" t="s">
        <v>322</v>
      </c>
    </row>
    <row r="168" s="2" customFormat="1" ht="6.96" customHeight="1">
      <c r="A168" s="36"/>
      <c r="B168" s="64"/>
      <c r="C168" s="65"/>
      <c r="D168" s="65"/>
      <c r="E168" s="65"/>
      <c r="F168" s="65"/>
      <c r="G168" s="65"/>
      <c r="H168" s="65"/>
      <c r="I168" s="65"/>
      <c r="J168" s="65"/>
      <c r="K168" s="65"/>
      <c r="L168" s="42"/>
      <c r="M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</row>
  </sheetData>
  <sheetProtection sheet="1" autoFilter="0" formatColumns="0" formatRows="0" objects="1" scenarios="1" spinCount="100000" saltValue="hXuw8Sc1siQGOIIdB9YM1N4XrSxvLlPzVN8aPbU8+3eusesgnK9rAm1vdNrOGfu/YFwXoOaS7EJMeoWJtFoy3A==" hashValue="fROhZ33Hl2B3Ves+VbHYAE5Wp/iTxM8IRTbuC0YDWlIoh5TNlRJ7jYHp8h5l0X3b5gIbYBbVsrf54kknZWTyLw==" algorithmName="SHA-512" password="CC35"/>
  <autoFilter ref="C117:K16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144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Odborné učiliště Příbram - kompletní rekonstrukce el. rozvodů - dílny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145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1186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12. 5. 2021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ROUND(J118,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ROUND((SUM(BE118:BE161)),  2)</f>
        <v>0</v>
      </c>
      <c r="G33" s="36"/>
      <c r="H33" s="36"/>
      <c r="I33" s="153">
        <v>0.20999999999999999</v>
      </c>
      <c r="J33" s="152">
        <f>ROUND(((SUM(BE118:BE161))*I33),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ROUND((SUM(BF118:BF161)),  2)</f>
        <v>0</v>
      </c>
      <c r="G34" s="36"/>
      <c r="H34" s="36"/>
      <c r="I34" s="153">
        <v>0.14999999999999999</v>
      </c>
      <c r="J34" s="152">
        <f>ROUND(((SUM(BF118:BF161))*I34),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ROUND((SUM(BG118:BG161)),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ROUND((SUM(BH118:BH161)),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ROUND((SUM(BI118:BI161)),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Odborné učiliště Příbram - kompletní rekonstrukce el. rozvodů - dílny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145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06 - R4A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12. 5. 2021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148</v>
      </c>
      <c r="D94" s="174"/>
      <c r="E94" s="174"/>
      <c r="F94" s="174"/>
      <c r="G94" s="174"/>
      <c r="H94" s="174"/>
      <c r="I94" s="174"/>
      <c r="J94" s="175" t="s">
        <v>149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150</v>
      </c>
      <c r="D96" s="38"/>
      <c r="E96" s="38"/>
      <c r="F96" s="38"/>
      <c r="G96" s="38"/>
      <c r="H96" s="38"/>
      <c r="I96" s="38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151</v>
      </c>
    </row>
    <row r="97" s="9" customFormat="1" ht="24.96" customHeight="1">
      <c r="A97" s="9"/>
      <c r="B97" s="177"/>
      <c r="C97" s="178"/>
      <c r="D97" s="179" t="s">
        <v>152</v>
      </c>
      <c r="E97" s="180"/>
      <c r="F97" s="180"/>
      <c r="G97" s="180"/>
      <c r="H97" s="180"/>
      <c r="I97" s="180"/>
      <c r="J97" s="181">
        <f>J119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1187</v>
      </c>
      <c r="E98" s="186"/>
      <c r="F98" s="186"/>
      <c r="G98" s="186"/>
      <c r="H98" s="186"/>
      <c r="I98" s="186"/>
      <c r="J98" s="187">
        <f>J120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170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6.25" customHeight="1">
      <c r="A108" s="36"/>
      <c r="B108" s="37"/>
      <c r="C108" s="38"/>
      <c r="D108" s="38"/>
      <c r="E108" s="172" t="str">
        <f>E7</f>
        <v>Odborné učiliště Příbram - kompletní rekonstrukce el. rozvodů - dílny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145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4" t="str">
        <f>E9</f>
        <v>06 - R4A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8"/>
      <c r="E112" s="38"/>
      <c r="F112" s="25" t="str">
        <f>F12</f>
        <v xml:space="preserve"> </v>
      </c>
      <c r="G112" s="38"/>
      <c r="H112" s="38"/>
      <c r="I112" s="30" t="s">
        <v>22</v>
      </c>
      <c r="J112" s="77" t="str">
        <f>IF(J12="","",J12)</f>
        <v>12. 5. 2021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24</v>
      </c>
      <c r="D114" s="38"/>
      <c r="E114" s="38"/>
      <c r="F114" s="25" t="str">
        <f>E15</f>
        <v xml:space="preserve"> </v>
      </c>
      <c r="G114" s="38"/>
      <c r="H114" s="38"/>
      <c r="I114" s="30" t="s">
        <v>29</v>
      </c>
      <c r="J114" s="34" t="str">
        <f>E21</f>
        <v xml:space="preserve"> 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27</v>
      </c>
      <c r="D115" s="38"/>
      <c r="E115" s="38"/>
      <c r="F115" s="25" t="str">
        <f>IF(E18="","",E18)</f>
        <v>Vyplň údaj</v>
      </c>
      <c r="G115" s="38"/>
      <c r="H115" s="38"/>
      <c r="I115" s="30" t="s">
        <v>31</v>
      </c>
      <c r="J115" s="34" t="str">
        <f>E24</f>
        <v xml:space="preserve"> 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89"/>
      <c r="B117" s="190"/>
      <c r="C117" s="191" t="s">
        <v>171</v>
      </c>
      <c r="D117" s="192" t="s">
        <v>58</v>
      </c>
      <c r="E117" s="192" t="s">
        <v>54</v>
      </c>
      <c r="F117" s="192" t="s">
        <v>55</v>
      </c>
      <c r="G117" s="192" t="s">
        <v>172</v>
      </c>
      <c r="H117" s="192" t="s">
        <v>173</v>
      </c>
      <c r="I117" s="192" t="s">
        <v>174</v>
      </c>
      <c r="J117" s="193" t="s">
        <v>149</v>
      </c>
      <c r="K117" s="194" t="s">
        <v>175</v>
      </c>
      <c r="L117" s="195"/>
      <c r="M117" s="98" t="s">
        <v>1</v>
      </c>
      <c r="N117" s="99" t="s">
        <v>37</v>
      </c>
      <c r="O117" s="99" t="s">
        <v>176</v>
      </c>
      <c r="P117" s="99" t="s">
        <v>177</v>
      </c>
      <c r="Q117" s="99" t="s">
        <v>178</v>
      </c>
      <c r="R117" s="99" t="s">
        <v>179</v>
      </c>
      <c r="S117" s="99" t="s">
        <v>180</v>
      </c>
      <c r="T117" s="100" t="s">
        <v>181</v>
      </c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</row>
    <row r="118" s="2" customFormat="1" ht="22.8" customHeight="1">
      <c r="A118" s="36"/>
      <c r="B118" s="37"/>
      <c r="C118" s="105" t="s">
        <v>182</v>
      </c>
      <c r="D118" s="38"/>
      <c r="E118" s="38"/>
      <c r="F118" s="38"/>
      <c r="G118" s="38"/>
      <c r="H118" s="38"/>
      <c r="I118" s="38"/>
      <c r="J118" s="196">
        <f>BK118</f>
        <v>0</v>
      </c>
      <c r="K118" s="38"/>
      <c r="L118" s="42"/>
      <c r="M118" s="101"/>
      <c r="N118" s="197"/>
      <c r="O118" s="102"/>
      <c r="P118" s="198">
        <f>P119</f>
        <v>0</v>
      </c>
      <c r="Q118" s="102"/>
      <c r="R118" s="198">
        <f>R119</f>
        <v>0</v>
      </c>
      <c r="S118" s="102"/>
      <c r="T118" s="199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72</v>
      </c>
      <c r="AU118" s="15" t="s">
        <v>151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72</v>
      </c>
      <c r="E119" s="204" t="s">
        <v>183</v>
      </c>
      <c r="F119" s="204" t="s">
        <v>183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81</v>
      </c>
      <c r="AT119" s="213" t="s">
        <v>72</v>
      </c>
      <c r="AU119" s="213" t="s">
        <v>73</v>
      </c>
      <c r="AY119" s="212" t="s">
        <v>184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72</v>
      </c>
      <c r="E120" s="215" t="s">
        <v>78</v>
      </c>
      <c r="F120" s="215" t="s">
        <v>97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SUM(P121:P161)</f>
        <v>0</v>
      </c>
      <c r="Q120" s="209"/>
      <c r="R120" s="210">
        <f>SUM(R121:R161)</f>
        <v>0</v>
      </c>
      <c r="S120" s="209"/>
      <c r="T120" s="211">
        <f>SUM(T121:T161)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81</v>
      </c>
      <c r="AT120" s="213" t="s">
        <v>72</v>
      </c>
      <c r="AU120" s="213" t="s">
        <v>81</v>
      </c>
      <c r="AY120" s="212" t="s">
        <v>184</v>
      </c>
      <c r="BK120" s="214">
        <f>SUM(BK121:BK161)</f>
        <v>0</v>
      </c>
    </row>
    <row r="121" s="2" customFormat="1" ht="16.5" customHeight="1">
      <c r="A121" s="36"/>
      <c r="B121" s="37"/>
      <c r="C121" s="217" t="s">
        <v>81</v>
      </c>
      <c r="D121" s="217" t="s">
        <v>185</v>
      </c>
      <c r="E121" s="218" t="s">
        <v>1188</v>
      </c>
      <c r="F121" s="219" t="s">
        <v>1100</v>
      </c>
      <c r="G121" s="220" t="s">
        <v>188</v>
      </c>
      <c r="H121" s="221">
        <v>1</v>
      </c>
      <c r="I121" s="222"/>
      <c r="J121" s="223">
        <f>ROUND(I121*H121,2)</f>
        <v>0</v>
      </c>
      <c r="K121" s="224"/>
      <c r="L121" s="225"/>
      <c r="M121" s="226" t="s">
        <v>1</v>
      </c>
      <c r="N121" s="227" t="s">
        <v>38</v>
      </c>
      <c r="O121" s="89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30" t="s">
        <v>189</v>
      </c>
      <c r="AT121" s="230" t="s">
        <v>185</v>
      </c>
      <c r="AU121" s="230" t="s">
        <v>83</v>
      </c>
      <c r="AY121" s="15" t="s">
        <v>184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5" t="s">
        <v>81</v>
      </c>
      <c r="BK121" s="231">
        <f>ROUND(I121*H121,2)</f>
        <v>0</v>
      </c>
      <c r="BL121" s="15" t="s">
        <v>190</v>
      </c>
      <c r="BM121" s="230" t="s">
        <v>83</v>
      </c>
    </row>
    <row r="122" s="2" customFormat="1" ht="16.5" customHeight="1">
      <c r="A122" s="36"/>
      <c r="B122" s="37"/>
      <c r="C122" s="217" t="s">
        <v>83</v>
      </c>
      <c r="D122" s="217" t="s">
        <v>185</v>
      </c>
      <c r="E122" s="218" t="s">
        <v>1189</v>
      </c>
      <c r="F122" s="219" t="s">
        <v>1008</v>
      </c>
      <c r="G122" s="220" t="s">
        <v>188</v>
      </c>
      <c r="H122" s="221">
        <v>3</v>
      </c>
      <c r="I122" s="222"/>
      <c r="J122" s="223">
        <f>ROUND(I122*H122,2)</f>
        <v>0</v>
      </c>
      <c r="K122" s="224"/>
      <c r="L122" s="225"/>
      <c r="M122" s="226" t="s">
        <v>1</v>
      </c>
      <c r="N122" s="227" t="s">
        <v>38</v>
      </c>
      <c r="O122" s="89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30" t="s">
        <v>189</v>
      </c>
      <c r="AT122" s="230" t="s">
        <v>185</v>
      </c>
      <c r="AU122" s="230" t="s">
        <v>83</v>
      </c>
      <c r="AY122" s="15" t="s">
        <v>184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5" t="s">
        <v>81</v>
      </c>
      <c r="BK122" s="231">
        <f>ROUND(I122*H122,2)</f>
        <v>0</v>
      </c>
      <c r="BL122" s="15" t="s">
        <v>190</v>
      </c>
      <c r="BM122" s="230" t="s">
        <v>190</v>
      </c>
    </row>
    <row r="123" s="2" customFormat="1" ht="16.5" customHeight="1">
      <c r="A123" s="36"/>
      <c r="B123" s="37"/>
      <c r="C123" s="217" t="s">
        <v>193</v>
      </c>
      <c r="D123" s="217" t="s">
        <v>185</v>
      </c>
      <c r="E123" s="218" t="s">
        <v>1190</v>
      </c>
      <c r="F123" s="219" t="s">
        <v>1010</v>
      </c>
      <c r="G123" s="220" t="s">
        <v>188</v>
      </c>
      <c r="H123" s="221">
        <v>5</v>
      </c>
      <c r="I123" s="222"/>
      <c r="J123" s="223">
        <f>ROUND(I123*H123,2)</f>
        <v>0</v>
      </c>
      <c r="K123" s="224"/>
      <c r="L123" s="225"/>
      <c r="M123" s="226" t="s">
        <v>1</v>
      </c>
      <c r="N123" s="227" t="s">
        <v>38</v>
      </c>
      <c r="O123" s="89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30" t="s">
        <v>189</v>
      </c>
      <c r="AT123" s="230" t="s">
        <v>185</v>
      </c>
      <c r="AU123" s="230" t="s">
        <v>83</v>
      </c>
      <c r="AY123" s="15" t="s">
        <v>184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5" t="s">
        <v>81</v>
      </c>
      <c r="BK123" s="231">
        <f>ROUND(I123*H123,2)</f>
        <v>0</v>
      </c>
      <c r="BL123" s="15" t="s">
        <v>190</v>
      </c>
      <c r="BM123" s="230" t="s">
        <v>196</v>
      </c>
    </row>
    <row r="124" s="2" customFormat="1" ht="16.5" customHeight="1">
      <c r="A124" s="36"/>
      <c r="B124" s="37"/>
      <c r="C124" s="217" t="s">
        <v>190</v>
      </c>
      <c r="D124" s="217" t="s">
        <v>185</v>
      </c>
      <c r="E124" s="218" t="s">
        <v>1191</v>
      </c>
      <c r="F124" s="219" t="s">
        <v>1012</v>
      </c>
      <c r="G124" s="220" t="s">
        <v>1192</v>
      </c>
      <c r="H124" s="221">
        <v>1</v>
      </c>
      <c r="I124" s="222"/>
      <c r="J124" s="223">
        <f>ROUND(I124*H124,2)</f>
        <v>0</v>
      </c>
      <c r="K124" s="224"/>
      <c r="L124" s="225"/>
      <c r="M124" s="226" t="s">
        <v>1</v>
      </c>
      <c r="N124" s="227" t="s">
        <v>38</v>
      </c>
      <c r="O124" s="89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30" t="s">
        <v>189</v>
      </c>
      <c r="AT124" s="230" t="s">
        <v>185</v>
      </c>
      <c r="AU124" s="230" t="s">
        <v>83</v>
      </c>
      <c r="AY124" s="15" t="s">
        <v>184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5" t="s">
        <v>81</v>
      </c>
      <c r="BK124" s="231">
        <f>ROUND(I124*H124,2)</f>
        <v>0</v>
      </c>
      <c r="BL124" s="15" t="s">
        <v>190</v>
      </c>
      <c r="BM124" s="230" t="s">
        <v>189</v>
      </c>
    </row>
    <row r="125" s="2" customFormat="1" ht="16.5" customHeight="1">
      <c r="A125" s="36"/>
      <c r="B125" s="37"/>
      <c r="C125" s="217" t="s">
        <v>199</v>
      </c>
      <c r="D125" s="217" t="s">
        <v>185</v>
      </c>
      <c r="E125" s="218" t="s">
        <v>1193</v>
      </c>
      <c r="F125" s="219" t="s">
        <v>1014</v>
      </c>
      <c r="G125" s="220" t="s">
        <v>188</v>
      </c>
      <c r="H125" s="221">
        <v>1</v>
      </c>
      <c r="I125" s="222"/>
      <c r="J125" s="223">
        <f>ROUND(I125*H125,2)</f>
        <v>0</v>
      </c>
      <c r="K125" s="224"/>
      <c r="L125" s="225"/>
      <c r="M125" s="226" t="s">
        <v>1</v>
      </c>
      <c r="N125" s="227" t="s">
        <v>38</v>
      </c>
      <c r="O125" s="89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30" t="s">
        <v>189</v>
      </c>
      <c r="AT125" s="230" t="s">
        <v>185</v>
      </c>
      <c r="AU125" s="230" t="s">
        <v>83</v>
      </c>
      <c r="AY125" s="15" t="s">
        <v>184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5" t="s">
        <v>81</v>
      </c>
      <c r="BK125" s="231">
        <f>ROUND(I125*H125,2)</f>
        <v>0</v>
      </c>
      <c r="BL125" s="15" t="s">
        <v>190</v>
      </c>
      <c r="BM125" s="230" t="s">
        <v>108</v>
      </c>
    </row>
    <row r="126" s="2" customFormat="1" ht="16.5" customHeight="1">
      <c r="A126" s="36"/>
      <c r="B126" s="37"/>
      <c r="C126" s="217" t="s">
        <v>196</v>
      </c>
      <c r="D126" s="217" t="s">
        <v>185</v>
      </c>
      <c r="E126" s="218" t="s">
        <v>1194</v>
      </c>
      <c r="F126" s="219" t="s">
        <v>1018</v>
      </c>
      <c r="G126" s="220" t="s">
        <v>188</v>
      </c>
      <c r="H126" s="221">
        <v>6</v>
      </c>
      <c r="I126" s="222"/>
      <c r="J126" s="223">
        <f>ROUND(I126*H126,2)</f>
        <v>0</v>
      </c>
      <c r="K126" s="224"/>
      <c r="L126" s="225"/>
      <c r="M126" s="226" t="s">
        <v>1</v>
      </c>
      <c r="N126" s="227" t="s">
        <v>38</v>
      </c>
      <c r="O126" s="89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0" t="s">
        <v>189</v>
      </c>
      <c r="AT126" s="230" t="s">
        <v>185</v>
      </c>
      <c r="AU126" s="230" t="s">
        <v>83</v>
      </c>
      <c r="AY126" s="15" t="s">
        <v>184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5" t="s">
        <v>81</v>
      </c>
      <c r="BK126" s="231">
        <f>ROUND(I126*H126,2)</f>
        <v>0</v>
      </c>
      <c r="BL126" s="15" t="s">
        <v>190</v>
      </c>
      <c r="BM126" s="230" t="s">
        <v>114</v>
      </c>
    </row>
    <row r="127" s="2" customFormat="1" ht="16.5" customHeight="1">
      <c r="A127" s="36"/>
      <c r="B127" s="37"/>
      <c r="C127" s="217" t="s">
        <v>204</v>
      </c>
      <c r="D127" s="217" t="s">
        <v>185</v>
      </c>
      <c r="E127" s="218" t="s">
        <v>1195</v>
      </c>
      <c r="F127" s="219" t="s">
        <v>1016</v>
      </c>
      <c r="G127" s="220" t="s">
        <v>188</v>
      </c>
      <c r="H127" s="221">
        <v>2</v>
      </c>
      <c r="I127" s="222"/>
      <c r="J127" s="223">
        <f>ROUND(I127*H127,2)</f>
        <v>0</v>
      </c>
      <c r="K127" s="224"/>
      <c r="L127" s="225"/>
      <c r="M127" s="226" t="s">
        <v>1</v>
      </c>
      <c r="N127" s="227" t="s">
        <v>38</v>
      </c>
      <c r="O127" s="89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0" t="s">
        <v>189</v>
      </c>
      <c r="AT127" s="230" t="s">
        <v>185</v>
      </c>
      <c r="AU127" s="230" t="s">
        <v>83</v>
      </c>
      <c r="AY127" s="15" t="s">
        <v>184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5" t="s">
        <v>81</v>
      </c>
      <c r="BK127" s="231">
        <f>ROUND(I127*H127,2)</f>
        <v>0</v>
      </c>
      <c r="BL127" s="15" t="s">
        <v>190</v>
      </c>
      <c r="BM127" s="230" t="s">
        <v>119</v>
      </c>
    </row>
    <row r="128" s="2" customFormat="1" ht="16.5" customHeight="1">
      <c r="A128" s="36"/>
      <c r="B128" s="37"/>
      <c r="C128" s="217" t="s">
        <v>189</v>
      </c>
      <c r="D128" s="217" t="s">
        <v>185</v>
      </c>
      <c r="E128" s="218" t="s">
        <v>1196</v>
      </c>
      <c r="F128" s="219" t="s">
        <v>1024</v>
      </c>
      <c r="G128" s="220" t="s">
        <v>188</v>
      </c>
      <c r="H128" s="221">
        <v>1</v>
      </c>
      <c r="I128" s="222"/>
      <c r="J128" s="223">
        <f>ROUND(I128*H128,2)</f>
        <v>0</v>
      </c>
      <c r="K128" s="224"/>
      <c r="L128" s="225"/>
      <c r="M128" s="226" t="s">
        <v>1</v>
      </c>
      <c r="N128" s="227" t="s">
        <v>38</v>
      </c>
      <c r="O128" s="89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0" t="s">
        <v>189</v>
      </c>
      <c r="AT128" s="230" t="s">
        <v>185</v>
      </c>
      <c r="AU128" s="230" t="s">
        <v>83</v>
      </c>
      <c r="AY128" s="15" t="s">
        <v>184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5" t="s">
        <v>81</v>
      </c>
      <c r="BK128" s="231">
        <f>ROUND(I128*H128,2)</f>
        <v>0</v>
      </c>
      <c r="BL128" s="15" t="s">
        <v>190</v>
      </c>
      <c r="BM128" s="230" t="s">
        <v>124</v>
      </c>
    </row>
    <row r="129" s="2" customFormat="1" ht="16.5" customHeight="1">
      <c r="A129" s="36"/>
      <c r="B129" s="37"/>
      <c r="C129" s="217" t="s">
        <v>209</v>
      </c>
      <c r="D129" s="217" t="s">
        <v>185</v>
      </c>
      <c r="E129" s="218" t="s">
        <v>1197</v>
      </c>
      <c r="F129" s="219" t="s">
        <v>1026</v>
      </c>
      <c r="G129" s="220" t="s">
        <v>188</v>
      </c>
      <c r="H129" s="221">
        <v>6</v>
      </c>
      <c r="I129" s="222"/>
      <c r="J129" s="223">
        <f>ROUND(I129*H129,2)</f>
        <v>0</v>
      </c>
      <c r="K129" s="224"/>
      <c r="L129" s="225"/>
      <c r="M129" s="226" t="s">
        <v>1</v>
      </c>
      <c r="N129" s="227" t="s">
        <v>38</v>
      </c>
      <c r="O129" s="89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0" t="s">
        <v>189</v>
      </c>
      <c r="AT129" s="230" t="s">
        <v>185</v>
      </c>
      <c r="AU129" s="230" t="s">
        <v>83</v>
      </c>
      <c r="AY129" s="15" t="s">
        <v>184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5" t="s">
        <v>81</v>
      </c>
      <c r="BK129" s="231">
        <f>ROUND(I129*H129,2)</f>
        <v>0</v>
      </c>
      <c r="BL129" s="15" t="s">
        <v>190</v>
      </c>
      <c r="BM129" s="230" t="s">
        <v>130</v>
      </c>
    </row>
    <row r="130" s="2" customFormat="1" ht="16.5" customHeight="1">
      <c r="A130" s="36"/>
      <c r="B130" s="37"/>
      <c r="C130" s="217" t="s">
        <v>108</v>
      </c>
      <c r="D130" s="217" t="s">
        <v>185</v>
      </c>
      <c r="E130" s="218" t="s">
        <v>1198</v>
      </c>
      <c r="F130" s="219" t="s">
        <v>1028</v>
      </c>
      <c r="G130" s="220" t="s">
        <v>188</v>
      </c>
      <c r="H130" s="221">
        <v>1</v>
      </c>
      <c r="I130" s="222"/>
      <c r="J130" s="223">
        <f>ROUND(I130*H130,2)</f>
        <v>0</v>
      </c>
      <c r="K130" s="224"/>
      <c r="L130" s="225"/>
      <c r="M130" s="226" t="s">
        <v>1</v>
      </c>
      <c r="N130" s="227" t="s">
        <v>38</v>
      </c>
      <c r="O130" s="89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0" t="s">
        <v>189</v>
      </c>
      <c r="AT130" s="230" t="s">
        <v>185</v>
      </c>
      <c r="AU130" s="230" t="s">
        <v>83</v>
      </c>
      <c r="AY130" s="15" t="s">
        <v>184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5" t="s">
        <v>81</v>
      </c>
      <c r="BK130" s="231">
        <f>ROUND(I130*H130,2)</f>
        <v>0</v>
      </c>
      <c r="BL130" s="15" t="s">
        <v>190</v>
      </c>
      <c r="BM130" s="230" t="s">
        <v>136</v>
      </c>
    </row>
    <row r="131" s="2" customFormat="1" ht="16.5" customHeight="1">
      <c r="A131" s="36"/>
      <c r="B131" s="37"/>
      <c r="C131" s="217" t="s">
        <v>111</v>
      </c>
      <c r="D131" s="217" t="s">
        <v>185</v>
      </c>
      <c r="E131" s="218" t="s">
        <v>1199</v>
      </c>
      <c r="F131" s="219" t="s">
        <v>1030</v>
      </c>
      <c r="G131" s="220" t="s">
        <v>188</v>
      </c>
      <c r="H131" s="221">
        <v>3</v>
      </c>
      <c r="I131" s="222"/>
      <c r="J131" s="223">
        <f>ROUND(I131*H131,2)</f>
        <v>0</v>
      </c>
      <c r="K131" s="224"/>
      <c r="L131" s="225"/>
      <c r="M131" s="226" t="s">
        <v>1</v>
      </c>
      <c r="N131" s="227" t="s">
        <v>38</v>
      </c>
      <c r="O131" s="89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0" t="s">
        <v>189</v>
      </c>
      <c r="AT131" s="230" t="s">
        <v>185</v>
      </c>
      <c r="AU131" s="230" t="s">
        <v>83</v>
      </c>
      <c r="AY131" s="15" t="s">
        <v>184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5" t="s">
        <v>81</v>
      </c>
      <c r="BK131" s="231">
        <f>ROUND(I131*H131,2)</f>
        <v>0</v>
      </c>
      <c r="BL131" s="15" t="s">
        <v>190</v>
      </c>
      <c r="BM131" s="230" t="s">
        <v>141</v>
      </c>
    </row>
    <row r="132" s="2" customFormat="1" ht="16.5" customHeight="1">
      <c r="A132" s="36"/>
      <c r="B132" s="37"/>
      <c r="C132" s="217" t="s">
        <v>114</v>
      </c>
      <c r="D132" s="217" t="s">
        <v>185</v>
      </c>
      <c r="E132" s="218" t="s">
        <v>1200</v>
      </c>
      <c r="F132" s="219" t="s">
        <v>1120</v>
      </c>
      <c r="G132" s="220" t="s">
        <v>188</v>
      </c>
      <c r="H132" s="221">
        <v>2</v>
      </c>
      <c r="I132" s="222"/>
      <c r="J132" s="223">
        <f>ROUND(I132*H132,2)</f>
        <v>0</v>
      </c>
      <c r="K132" s="224"/>
      <c r="L132" s="225"/>
      <c r="M132" s="226" t="s">
        <v>1</v>
      </c>
      <c r="N132" s="227" t="s">
        <v>38</v>
      </c>
      <c r="O132" s="89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0" t="s">
        <v>189</v>
      </c>
      <c r="AT132" s="230" t="s">
        <v>185</v>
      </c>
      <c r="AU132" s="230" t="s">
        <v>83</v>
      </c>
      <c r="AY132" s="15" t="s">
        <v>184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5" t="s">
        <v>81</v>
      </c>
      <c r="BK132" s="231">
        <f>ROUND(I132*H132,2)</f>
        <v>0</v>
      </c>
      <c r="BL132" s="15" t="s">
        <v>190</v>
      </c>
      <c r="BM132" s="230" t="s">
        <v>218</v>
      </c>
    </row>
    <row r="133" s="2" customFormat="1" ht="16.5" customHeight="1">
      <c r="A133" s="36"/>
      <c r="B133" s="37"/>
      <c r="C133" s="217" t="s">
        <v>119</v>
      </c>
      <c r="D133" s="217" t="s">
        <v>185</v>
      </c>
      <c r="E133" s="218" t="s">
        <v>1201</v>
      </c>
      <c r="F133" s="219" t="s">
        <v>1037</v>
      </c>
      <c r="G133" s="220" t="s">
        <v>538</v>
      </c>
      <c r="H133" s="221">
        <v>160</v>
      </c>
      <c r="I133" s="222"/>
      <c r="J133" s="223">
        <f>ROUND(I133*H133,2)</f>
        <v>0</v>
      </c>
      <c r="K133" s="224"/>
      <c r="L133" s="225"/>
      <c r="M133" s="226" t="s">
        <v>1</v>
      </c>
      <c r="N133" s="227" t="s">
        <v>38</v>
      </c>
      <c r="O133" s="89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0" t="s">
        <v>189</v>
      </c>
      <c r="AT133" s="230" t="s">
        <v>185</v>
      </c>
      <c r="AU133" s="230" t="s">
        <v>83</v>
      </c>
      <c r="AY133" s="15" t="s">
        <v>184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5" t="s">
        <v>81</v>
      </c>
      <c r="BK133" s="231">
        <f>ROUND(I133*H133,2)</f>
        <v>0</v>
      </c>
      <c r="BL133" s="15" t="s">
        <v>190</v>
      </c>
      <c r="BM133" s="230" t="s">
        <v>224</v>
      </c>
    </row>
    <row r="134" s="2" customFormat="1" ht="16.5" customHeight="1">
      <c r="A134" s="36"/>
      <c r="B134" s="37"/>
      <c r="C134" s="217" t="s">
        <v>8</v>
      </c>
      <c r="D134" s="217" t="s">
        <v>185</v>
      </c>
      <c r="E134" s="218" t="s">
        <v>1202</v>
      </c>
      <c r="F134" s="219" t="s">
        <v>1040</v>
      </c>
      <c r="G134" s="220" t="s">
        <v>538</v>
      </c>
      <c r="H134" s="221">
        <v>200</v>
      </c>
      <c r="I134" s="222"/>
      <c r="J134" s="223">
        <f>ROUND(I134*H134,2)</f>
        <v>0</v>
      </c>
      <c r="K134" s="224"/>
      <c r="L134" s="225"/>
      <c r="M134" s="226" t="s">
        <v>1</v>
      </c>
      <c r="N134" s="227" t="s">
        <v>38</v>
      </c>
      <c r="O134" s="89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0" t="s">
        <v>189</v>
      </c>
      <c r="AT134" s="230" t="s">
        <v>185</v>
      </c>
      <c r="AU134" s="230" t="s">
        <v>83</v>
      </c>
      <c r="AY134" s="15" t="s">
        <v>184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5" t="s">
        <v>81</v>
      </c>
      <c r="BK134" s="231">
        <f>ROUND(I134*H134,2)</f>
        <v>0</v>
      </c>
      <c r="BL134" s="15" t="s">
        <v>190</v>
      </c>
      <c r="BM134" s="230" t="s">
        <v>227</v>
      </c>
    </row>
    <row r="135" s="2" customFormat="1" ht="16.5" customHeight="1">
      <c r="A135" s="36"/>
      <c r="B135" s="37"/>
      <c r="C135" s="217" t="s">
        <v>124</v>
      </c>
      <c r="D135" s="217" t="s">
        <v>185</v>
      </c>
      <c r="E135" s="218" t="s">
        <v>1203</v>
      </c>
      <c r="F135" s="219" t="s">
        <v>1042</v>
      </c>
      <c r="G135" s="220" t="s">
        <v>538</v>
      </c>
      <c r="H135" s="221">
        <v>200</v>
      </c>
      <c r="I135" s="222"/>
      <c r="J135" s="223">
        <f>ROUND(I135*H135,2)</f>
        <v>0</v>
      </c>
      <c r="K135" s="224"/>
      <c r="L135" s="225"/>
      <c r="M135" s="226" t="s">
        <v>1</v>
      </c>
      <c r="N135" s="227" t="s">
        <v>38</v>
      </c>
      <c r="O135" s="89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0" t="s">
        <v>189</v>
      </c>
      <c r="AT135" s="230" t="s">
        <v>185</v>
      </c>
      <c r="AU135" s="230" t="s">
        <v>83</v>
      </c>
      <c r="AY135" s="15" t="s">
        <v>184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5" t="s">
        <v>81</v>
      </c>
      <c r="BK135" s="231">
        <f>ROUND(I135*H135,2)</f>
        <v>0</v>
      </c>
      <c r="BL135" s="15" t="s">
        <v>190</v>
      </c>
      <c r="BM135" s="230" t="s">
        <v>230</v>
      </c>
    </row>
    <row r="136" s="2" customFormat="1" ht="16.5" customHeight="1">
      <c r="A136" s="36"/>
      <c r="B136" s="37"/>
      <c r="C136" s="217" t="s">
        <v>127</v>
      </c>
      <c r="D136" s="217" t="s">
        <v>185</v>
      </c>
      <c r="E136" s="218" t="s">
        <v>1204</v>
      </c>
      <c r="F136" s="219" t="s">
        <v>1044</v>
      </c>
      <c r="G136" s="220" t="s">
        <v>538</v>
      </c>
      <c r="H136" s="221">
        <v>50</v>
      </c>
      <c r="I136" s="222"/>
      <c r="J136" s="223">
        <f>ROUND(I136*H136,2)</f>
        <v>0</v>
      </c>
      <c r="K136" s="224"/>
      <c r="L136" s="225"/>
      <c r="M136" s="226" t="s">
        <v>1</v>
      </c>
      <c r="N136" s="227" t="s">
        <v>38</v>
      </c>
      <c r="O136" s="89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0" t="s">
        <v>189</v>
      </c>
      <c r="AT136" s="230" t="s">
        <v>185</v>
      </c>
      <c r="AU136" s="230" t="s">
        <v>83</v>
      </c>
      <c r="AY136" s="15" t="s">
        <v>184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5" t="s">
        <v>81</v>
      </c>
      <c r="BK136" s="231">
        <f>ROUND(I136*H136,2)</f>
        <v>0</v>
      </c>
      <c r="BL136" s="15" t="s">
        <v>190</v>
      </c>
      <c r="BM136" s="230" t="s">
        <v>233</v>
      </c>
    </row>
    <row r="137" s="2" customFormat="1" ht="16.5" customHeight="1">
      <c r="A137" s="36"/>
      <c r="B137" s="37"/>
      <c r="C137" s="217" t="s">
        <v>316</v>
      </c>
      <c r="D137" s="217" t="s">
        <v>185</v>
      </c>
      <c r="E137" s="218" t="s">
        <v>1205</v>
      </c>
      <c r="F137" s="219" t="s">
        <v>1049</v>
      </c>
      <c r="G137" s="220" t="s">
        <v>538</v>
      </c>
      <c r="H137" s="221">
        <v>100</v>
      </c>
      <c r="I137" s="222"/>
      <c r="J137" s="223">
        <f>ROUND(I137*H137,2)</f>
        <v>0</v>
      </c>
      <c r="K137" s="224"/>
      <c r="L137" s="225"/>
      <c r="M137" s="226" t="s">
        <v>1</v>
      </c>
      <c r="N137" s="227" t="s">
        <v>38</v>
      </c>
      <c r="O137" s="89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0" t="s">
        <v>189</v>
      </c>
      <c r="AT137" s="230" t="s">
        <v>185</v>
      </c>
      <c r="AU137" s="230" t="s">
        <v>83</v>
      </c>
      <c r="AY137" s="15" t="s">
        <v>184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5" t="s">
        <v>81</v>
      </c>
      <c r="BK137" s="231">
        <f>ROUND(I137*H137,2)</f>
        <v>0</v>
      </c>
      <c r="BL137" s="15" t="s">
        <v>190</v>
      </c>
      <c r="BM137" s="230" t="s">
        <v>1206</v>
      </c>
    </row>
    <row r="138" s="2" customFormat="1" ht="16.5" customHeight="1">
      <c r="A138" s="36"/>
      <c r="B138" s="37"/>
      <c r="C138" s="217" t="s">
        <v>130</v>
      </c>
      <c r="D138" s="217" t="s">
        <v>185</v>
      </c>
      <c r="E138" s="218" t="s">
        <v>1207</v>
      </c>
      <c r="F138" s="219" t="s">
        <v>1052</v>
      </c>
      <c r="G138" s="220" t="s">
        <v>188</v>
      </c>
      <c r="H138" s="221">
        <v>1</v>
      </c>
      <c r="I138" s="222"/>
      <c r="J138" s="223">
        <f>ROUND(I138*H138,2)</f>
        <v>0</v>
      </c>
      <c r="K138" s="224"/>
      <c r="L138" s="225"/>
      <c r="M138" s="226" t="s">
        <v>1</v>
      </c>
      <c r="N138" s="227" t="s">
        <v>38</v>
      </c>
      <c r="O138" s="89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0" t="s">
        <v>189</v>
      </c>
      <c r="AT138" s="230" t="s">
        <v>185</v>
      </c>
      <c r="AU138" s="230" t="s">
        <v>83</v>
      </c>
      <c r="AY138" s="15" t="s">
        <v>184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5" t="s">
        <v>81</v>
      </c>
      <c r="BK138" s="231">
        <f>ROUND(I138*H138,2)</f>
        <v>0</v>
      </c>
      <c r="BL138" s="15" t="s">
        <v>190</v>
      </c>
      <c r="BM138" s="230" t="s">
        <v>236</v>
      </c>
    </row>
    <row r="139" s="2" customFormat="1" ht="16.5" customHeight="1">
      <c r="A139" s="36"/>
      <c r="B139" s="37"/>
      <c r="C139" s="217" t="s">
        <v>248</v>
      </c>
      <c r="D139" s="217" t="s">
        <v>185</v>
      </c>
      <c r="E139" s="218" t="s">
        <v>1045</v>
      </c>
      <c r="F139" s="219" t="s">
        <v>1046</v>
      </c>
      <c r="G139" s="220" t="s">
        <v>188</v>
      </c>
      <c r="H139" s="221">
        <v>40</v>
      </c>
      <c r="I139" s="222"/>
      <c r="J139" s="223">
        <f>ROUND(I139*H139,2)</f>
        <v>0</v>
      </c>
      <c r="K139" s="224"/>
      <c r="L139" s="225"/>
      <c r="M139" s="226" t="s">
        <v>1</v>
      </c>
      <c r="N139" s="227" t="s">
        <v>38</v>
      </c>
      <c r="O139" s="89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0" t="s">
        <v>189</v>
      </c>
      <c r="AT139" s="230" t="s">
        <v>185</v>
      </c>
      <c r="AU139" s="230" t="s">
        <v>83</v>
      </c>
      <c r="AY139" s="15" t="s">
        <v>184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5" t="s">
        <v>81</v>
      </c>
      <c r="BK139" s="231">
        <f>ROUND(I139*H139,2)</f>
        <v>0</v>
      </c>
      <c r="BL139" s="15" t="s">
        <v>190</v>
      </c>
      <c r="BM139" s="230" t="s">
        <v>1208</v>
      </c>
    </row>
    <row r="140" s="2" customFormat="1" ht="16.5" customHeight="1">
      <c r="A140" s="36"/>
      <c r="B140" s="37"/>
      <c r="C140" s="217" t="s">
        <v>133</v>
      </c>
      <c r="D140" s="217" t="s">
        <v>185</v>
      </c>
      <c r="E140" s="218" t="s">
        <v>1209</v>
      </c>
      <c r="F140" s="219" t="s">
        <v>1137</v>
      </c>
      <c r="G140" s="220" t="s">
        <v>188</v>
      </c>
      <c r="H140" s="221">
        <v>2</v>
      </c>
      <c r="I140" s="222"/>
      <c r="J140" s="223">
        <f>ROUND(I140*H140,2)</f>
        <v>0</v>
      </c>
      <c r="K140" s="224"/>
      <c r="L140" s="225"/>
      <c r="M140" s="226" t="s">
        <v>1</v>
      </c>
      <c r="N140" s="227" t="s">
        <v>38</v>
      </c>
      <c r="O140" s="89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0" t="s">
        <v>189</v>
      </c>
      <c r="AT140" s="230" t="s">
        <v>185</v>
      </c>
      <c r="AU140" s="230" t="s">
        <v>83</v>
      </c>
      <c r="AY140" s="15" t="s">
        <v>184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5" t="s">
        <v>81</v>
      </c>
      <c r="BK140" s="231">
        <f>ROUND(I140*H140,2)</f>
        <v>0</v>
      </c>
      <c r="BL140" s="15" t="s">
        <v>190</v>
      </c>
      <c r="BM140" s="230" t="s">
        <v>239</v>
      </c>
    </row>
    <row r="141" s="2" customFormat="1" ht="16.5" customHeight="1">
      <c r="A141" s="36"/>
      <c r="B141" s="37"/>
      <c r="C141" s="217" t="s">
        <v>136</v>
      </c>
      <c r="D141" s="217" t="s">
        <v>185</v>
      </c>
      <c r="E141" s="218" t="s">
        <v>1210</v>
      </c>
      <c r="F141" s="219" t="s">
        <v>1211</v>
      </c>
      <c r="G141" s="220" t="s">
        <v>188</v>
      </c>
      <c r="H141" s="221">
        <v>1</v>
      </c>
      <c r="I141" s="222"/>
      <c r="J141" s="223">
        <f>ROUND(I141*H141,2)</f>
        <v>0</v>
      </c>
      <c r="K141" s="224"/>
      <c r="L141" s="225"/>
      <c r="M141" s="226" t="s">
        <v>1</v>
      </c>
      <c r="N141" s="227" t="s">
        <v>38</v>
      </c>
      <c r="O141" s="89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0" t="s">
        <v>189</v>
      </c>
      <c r="AT141" s="230" t="s">
        <v>185</v>
      </c>
      <c r="AU141" s="230" t="s">
        <v>83</v>
      </c>
      <c r="AY141" s="15" t="s">
        <v>184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5" t="s">
        <v>81</v>
      </c>
      <c r="BK141" s="231">
        <f>ROUND(I141*H141,2)</f>
        <v>0</v>
      </c>
      <c r="BL141" s="15" t="s">
        <v>190</v>
      </c>
      <c r="BM141" s="230" t="s">
        <v>242</v>
      </c>
    </row>
    <row r="142" s="2" customFormat="1" ht="16.5" customHeight="1">
      <c r="A142" s="36"/>
      <c r="B142" s="37"/>
      <c r="C142" s="217" t="s">
        <v>7</v>
      </c>
      <c r="D142" s="217" t="s">
        <v>185</v>
      </c>
      <c r="E142" s="218" t="s">
        <v>1212</v>
      </c>
      <c r="F142" s="219" t="s">
        <v>1056</v>
      </c>
      <c r="G142" s="220" t="s">
        <v>188</v>
      </c>
      <c r="H142" s="221">
        <v>6</v>
      </c>
      <c r="I142" s="222"/>
      <c r="J142" s="223">
        <f>ROUND(I142*H142,2)</f>
        <v>0</v>
      </c>
      <c r="K142" s="224"/>
      <c r="L142" s="225"/>
      <c r="M142" s="226" t="s">
        <v>1</v>
      </c>
      <c r="N142" s="227" t="s">
        <v>38</v>
      </c>
      <c r="O142" s="89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0" t="s">
        <v>189</v>
      </c>
      <c r="AT142" s="230" t="s">
        <v>185</v>
      </c>
      <c r="AU142" s="230" t="s">
        <v>83</v>
      </c>
      <c r="AY142" s="15" t="s">
        <v>184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5" t="s">
        <v>81</v>
      </c>
      <c r="BK142" s="231">
        <f>ROUND(I142*H142,2)</f>
        <v>0</v>
      </c>
      <c r="BL142" s="15" t="s">
        <v>190</v>
      </c>
      <c r="BM142" s="230" t="s">
        <v>248</v>
      </c>
    </row>
    <row r="143" s="2" customFormat="1" ht="16.5" customHeight="1">
      <c r="A143" s="36"/>
      <c r="B143" s="37"/>
      <c r="C143" s="217" t="s">
        <v>141</v>
      </c>
      <c r="D143" s="217" t="s">
        <v>185</v>
      </c>
      <c r="E143" s="218" t="s">
        <v>1213</v>
      </c>
      <c r="F143" s="219" t="s">
        <v>1062</v>
      </c>
      <c r="G143" s="220" t="s">
        <v>188</v>
      </c>
      <c r="H143" s="221">
        <v>14</v>
      </c>
      <c r="I143" s="222"/>
      <c r="J143" s="223">
        <f>ROUND(I143*H143,2)</f>
        <v>0</v>
      </c>
      <c r="K143" s="224"/>
      <c r="L143" s="225"/>
      <c r="M143" s="226" t="s">
        <v>1</v>
      </c>
      <c r="N143" s="227" t="s">
        <v>38</v>
      </c>
      <c r="O143" s="89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0" t="s">
        <v>189</v>
      </c>
      <c r="AT143" s="230" t="s">
        <v>185</v>
      </c>
      <c r="AU143" s="230" t="s">
        <v>83</v>
      </c>
      <c r="AY143" s="15" t="s">
        <v>184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5" t="s">
        <v>81</v>
      </c>
      <c r="BK143" s="231">
        <f>ROUND(I143*H143,2)</f>
        <v>0</v>
      </c>
      <c r="BL143" s="15" t="s">
        <v>190</v>
      </c>
      <c r="BM143" s="230" t="s">
        <v>251</v>
      </c>
    </row>
    <row r="144" s="2" customFormat="1" ht="16.5" customHeight="1">
      <c r="A144" s="36"/>
      <c r="B144" s="37"/>
      <c r="C144" s="217" t="s">
        <v>252</v>
      </c>
      <c r="D144" s="217" t="s">
        <v>185</v>
      </c>
      <c r="E144" s="218" t="s">
        <v>1214</v>
      </c>
      <c r="F144" s="219" t="s">
        <v>1065</v>
      </c>
      <c r="G144" s="220" t="s">
        <v>188</v>
      </c>
      <c r="H144" s="221">
        <v>7</v>
      </c>
      <c r="I144" s="222"/>
      <c r="J144" s="223">
        <f>ROUND(I144*H144,2)</f>
        <v>0</v>
      </c>
      <c r="K144" s="224"/>
      <c r="L144" s="225"/>
      <c r="M144" s="226" t="s">
        <v>1</v>
      </c>
      <c r="N144" s="227" t="s">
        <v>38</v>
      </c>
      <c r="O144" s="89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0" t="s">
        <v>189</v>
      </c>
      <c r="AT144" s="230" t="s">
        <v>185</v>
      </c>
      <c r="AU144" s="230" t="s">
        <v>83</v>
      </c>
      <c r="AY144" s="15" t="s">
        <v>184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5" t="s">
        <v>81</v>
      </c>
      <c r="BK144" s="231">
        <f>ROUND(I144*H144,2)</f>
        <v>0</v>
      </c>
      <c r="BL144" s="15" t="s">
        <v>190</v>
      </c>
      <c r="BM144" s="230" t="s">
        <v>255</v>
      </c>
    </row>
    <row r="145" s="2" customFormat="1" ht="16.5" customHeight="1">
      <c r="A145" s="36"/>
      <c r="B145" s="37"/>
      <c r="C145" s="217" t="s">
        <v>218</v>
      </c>
      <c r="D145" s="217" t="s">
        <v>185</v>
      </c>
      <c r="E145" s="218" t="s">
        <v>1215</v>
      </c>
      <c r="F145" s="219" t="s">
        <v>1216</v>
      </c>
      <c r="G145" s="220" t="s">
        <v>188</v>
      </c>
      <c r="H145" s="221">
        <v>4</v>
      </c>
      <c r="I145" s="222"/>
      <c r="J145" s="223">
        <f>ROUND(I145*H145,2)</f>
        <v>0</v>
      </c>
      <c r="K145" s="224"/>
      <c r="L145" s="225"/>
      <c r="M145" s="226" t="s">
        <v>1</v>
      </c>
      <c r="N145" s="227" t="s">
        <v>38</v>
      </c>
      <c r="O145" s="89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0" t="s">
        <v>189</v>
      </c>
      <c r="AT145" s="230" t="s">
        <v>185</v>
      </c>
      <c r="AU145" s="230" t="s">
        <v>83</v>
      </c>
      <c r="AY145" s="15" t="s">
        <v>184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5" t="s">
        <v>81</v>
      </c>
      <c r="BK145" s="231">
        <f>ROUND(I145*H145,2)</f>
        <v>0</v>
      </c>
      <c r="BL145" s="15" t="s">
        <v>190</v>
      </c>
      <c r="BM145" s="230" t="s">
        <v>258</v>
      </c>
    </row>
    <row r="146" s="2" customFormat="1" ht="16.5" customHeight="1">
      <c r="A146" s="36"/>
      <c r="B146" s="37"/>
      <c r="C146" s="217" t="s">
        <v>259</v>
      </c>
      <c r="D146" s="217" t="s">
        <v>185</v>
      </c>
      <c r="E146" s="218" t="s">
        <v>1217</v>
      </c>
      <c r="F146" s="219" t="s">
        <v>1067</v>
      </c>
      <c r="G146" s="220" t="s">
        <v>538</v>
      </c>
      <c r="H146" s="221">
        <v>30</v>
      </c>
      <c r="I146" s="222"/>
      <c r="J146" s="223">
        <f>ROUND(I146*H146,2)</f>
        <v>0</v>
      </c>
      <c r="K146" s="224"/>
      <c r="L146" s="225"/>
      <c r="M146" s="226" t="s">
        <v>1</v>
      </c>
      <c r="N146" s="227" t="s">
        <v>38</v>
      </c>
      <c r="O146" s="89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0" t="s">
        <v>189</v>
      </c>
      <c r="AT146" s="230" t="s">
        <v>185</v>
      </c>
      <c r="AU146" s="230" t="s">
        <v>83</v>
      </c>
      <c r="AY146" s="15" t="s">
        <v>184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5" t="s">
        <v>81</v>
      </c>
      <c r="BK146" s="231">
        <f>ROUND(I146*H146,2)</f>
        <v>0</v>
      </c>
      <c r="BL146" s="15" t="s">
        <v>190</v>
      </c>
      <c r="BM146" s="230" t="s">
        <v>262</v>
      </c>
    </row>
    <row r="147" s="2" customFormat="1" ht="24.15" customHeight="1">
      <c r="A147" s="36"/>
      <c r="B147" s="37"/>
      <c r="C147" s="217" t="s">
        <v>221</v>
      </c>
      <c r="D147" s="217" t="s">
        <v>185</v>
      </c>
      <c r="E147" s="218" t="s">
        <v>1218</v>
      </c>
      <c r="F147" s="219" t="s">
        <v>1069</v>
      </c>
      <c r="G147" s="220" t="s">
        <v>560</v>
      </c>
      <c r="H147" s="221">
        <v>1</v>
      </c>
      <c r="I147" s="222"/>
      <c r="J147" s="223">
        <f>ROUND(I147*H147,2)</f>
        <v>0</v>
      </c>
      <c r="K147" s="224"/>
      <c r="L147" s="225"/>
      <c r="M147" s="226" t="s">
        <v>1</v>
      </c>
      <c r="N147" s="227" t="s">
        <v>38</v>
      </c>
      <c r="O147" s="89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0" t="s">
        <v>189</v>
      </c>
      <c r="AT147" s="230" t="s">
        <v>185</v>
      </c>
      <c r="AU147" s="230" t="s">
        <v>83</v>
      </c>
      <c r="AY147" s="15" t="s">
        <v>184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5" t="s">
        <v>81</v>
      </c>
      <c r="BK147" s="231">
        <f>ROUND(I147*H147,2)</f>
        <v>0</v>
      </c>
      <c r="BL147" s="15" t="s">
        <v>190</v>
      </c>
      <c r="BM147" s="230" t="s">
        <v>265</v>
      </c>
    </row>
    <row r="148" s="2" customFormat="1" ht="16.5" customHeight="1">
      <c r="A148" s="36"/>
      <c r="B148" s="37"/>
      <c r="C148" s="217" t="s">
        <v>266</v>
      </c>
      <c r="D148" s="217" t="s">
        <v>185</v>
      </c>
      <c r="E148" s="218" t="s">
        <v>1219</v>
      </c>
      <c r="F148" s="219" t="s">
        <v>1071</v>
      </c>
      <c r="G148" s="220" t="s">
        <v>538</v>
      </c>
      <c r="H148" s="221">
        <v>20</v>
      </c>
      <c r="I148" s="222"/>
      <c r="J148" s="223">
        <f>ROUND(I148*H148,2)</f>
        <v>0</v>
      </c>
      <c r="K148" s="224"/>
      <c r="L148" s="225"/>
      <c r="M148" s="226" t="s">
        <v>1</v>
      </c>
      <c r="N148" s="227" t="s">
        <v>38</v>
      </c>
      <c r="O148" s="89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0" t="s">
        <v>189</v>
      </c>
      <c r="AT148" s="230" t="s">
        <v>185</v>
      </c>
      <c r="AU148" s="230" t="s">
        <v>83</v>
      </c>
      <c r="AY148" s="15" t="s">
        <v>184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5" t="s">
        <v>81</v>
      </c>
      <c r="BK148" s="231">
        <f>ROUND(I148*H148,2)</f>
        <v>0</v>
      </c>
      <c r="BL148" s="15" t="s">
        <v>190</v>
      </c>
      <c r="BM148" s="230" t="s">
        <v>269</v>
      </c>
    </row>
    <row r="149" s="2" customFormat="1" ht="21.75" customHeight="1">
      <c r="A149" s="36"/>
      <c r="B149" s="37"/>
      <c r="C149" s="217" t="s">
        <v>224</v>
      </c>
      <c r="D149" s="217" t="s">
        <v>185</v>
      </c>
      <c r="E149" s="218" t="s">
        <v>1220</v>
      </c>
      <c r="F149" s="219" t="s">
        <v>1073</v>
      </c>
      <c r="G149" s="220" t="s">
        <v>188</v>
      </c>
      <c r="H149" s="221">
        <v>1</v>
      </c>
      <c r="I149" s="222"/>
      <c r="J149" s="223">
        <f>ROUND(I149*H149,2)</f>
        <v>0</v>
      </c>
      <c r="K149" s="224"/>
      <c r="L149" s="225"/>
      <c r="M149" s="226" t="s">
        <v>1</v>
      </c>
      <c r="N149" s="227" t="s">
        <v>38</v>
      </c>
      <c r="O149" s="89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30" t="s">
        <v>189</v>
      </c>
      <c r="AT149" s="230" t="s">
        <v>185</v>
      </c>
      <c r="AU149" s="230" t="s">
        <v>83</v>
      </c>
      <c r="AY149" s="15" t="s">
        <v>184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5" t="s">
        <v>81</v>
      </c>
      <c r="BK149" s="231">
        <f>ROUND(I149*H149,2)</f>
        <v>0</v>
      </c>
      <c r="BL149" s="15" t="s">
        <v>190</v>
      </c>
      <c r="BM149" s="230" t="s">
        <v>272</v>
      </c>
    </row>
    <row r="150" s="2" customFormat="1" ht="16.5" customHeight="1">
      <c r="A150" s="36"/>
      <c r="B150" s="37"/>
      <c r="C150" s="217" t="s">
        <v>273</v>
      </c>
      <c r="D150" s="217" t="s">
        <v>185</v>
      </c>
      <c r="E150" s="218" t="s">
        <v>1221</v>
      </c>
      <c r="F150" s="219" t="s">
        <v>1075</v>
      </c>
      <c r="G150" s="220" t="s">
        <v>188</v>
      </c>
      <c r="H150" s="221">
        <v>5</v>
      </c>
      <c r="I150" s="222"/>
      <c r="J150" s="223">
        <f>ROUND(I150*H150,2)</f>
        <v>0</v>
      </c>
      <c r="K150" s="224"/>
      <c r="L150" s="225"/>
      <c r="M150" s="226" t="s">
        <v>1</v>
      </c>
      <c r="N150" s="227" t="s">
        <v>38</v>
      </c>
      <c r="O150" s="89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0" t="s">
        <v>189</v>
      </c>
      <c r="AT150" s="230" t="s">
        <v>185</v>
      </c>
      <c r="AU150" s="230" t="s">
        <v>83</v>
      </c>
      <c r="AY150" s="15" t="s">
        <v>184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5" t="s">
        <v>81</v>
      </c>
      <c r="BK150" s="231">
        <f>ROUND(I150*H150,2)</f>
        <v>0</v>
      </c>
      <c r="BL150" s="15" t="s">
        <v>190</v>
      </c>
      <c r="BM150" s="230" t="s">
        <v>276</v>
      </c>
    </row>
    <row r="151" s="2" customFormat="1" ht="16.5" customHeight="1">
      <c r="A151" s="36"/>
      <c r="B151" s="37"/>
      <c r="C151" s="217" t="s">
        <v>227</v>
      </c>
      <c r="D151" s="217" t="s">
        <v>185</v>
      </c>
      <c r="E151" s="218" t="s">
        <v>1222</v>
      </c>
      <c r="F151" s="219" t="s">
        <v>1077</v>
      </c>
      <c r="G151" s="220" t="s">
        <v>188</v>
      </c>
      <c r="H151" s="221">
        <v>20</v>
      </c>
      <c r="I151" s="222"/>
      <c r="J151" s="223">
        <f>ROUND(I151*H151,2)</f>
        <v>0</v>
      </c>
      <c r="K151" s="224"/>
      <c r="L151" s="225"/>
      <c r="M151" s="226" t="s">
        <v>1</v>
      </c>
      <c r="N151" s="227" t="s">
        <v>38</v>
      </c>
      <c r="O151" s="89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30" t="s">
        <v>189</v>
      </c>
      <c r="AT151" s="230" t="s">
        <v>185</v>
      </c>
      <c r="AU151" s="230" t="s">
        <v>83</v>
      </c>
      <c r="AY151" s="15" t="s">
        <v>184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5" t="s">
        <v>81</v>
      </c>
      <c r="BK151" s="231">
        <f>ROUND(I151*H151,2)</f>
        <v>0</v>
      </c>
      <c r="BL151" s="15" t="s">
        <v>190</v>
      </c>
      <c r="BM151" s="230" t="s">
        <v>279</v>
      </c>
    </row>
    <row r="152" s="2" customFormat="1" ht="16.5" customHeight="1">
      <c r="A152" s="36"/>
      <c r="B152" s="37"/>
      <c r="C152" s="217" t="s">
        <v>280</v>
      </c>
      <c r="D152" s="217" t="s">
        <v>185</v>
      </c>
      <c r="E152" s="218" t="s">
        <v>1223</v>
      </c>
      <c r="F152" s="219" t="s">
        <v>1079</v>
      </c>
      <c r="G152" s="220" t="s">
        <v>188</v>
      </c>
      <c r="H152" s="221">
        <v>50</v>
      </c>
      <c r="I152" s="222"/>
      <c r="J152" s="223">
        <f>ROUND(I152*H152,2)</f>
        <v>0</v>
      </c>
      <c r="K152" s="224"/>
      <c r="L152" s="225"/>
      <c r="M152" s="226" t="s">
        <v>1</v>
      </c>
      <c r="N152" s="227" t="s">
        <v>38</v>
      </c>
      <c r="O152" s="89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0" t="s">
        <v>189</v>
      </c>
      <c r="AT152" s="230" t="s">
        <v>185</v>
      </c>
      <c r="AU152" s="230" t="s">
        <v>83</v>
      </c>
      <c r="AY152" s="15" t="s">
        <v>184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5" t="s">
        <v>81</v>
      </c>
      <c r="BK152" s="231">
        <f>ROUND(I152*H152,2)</f>
        <v>0</v>
      </c>
      <c r="BL152" s="15" t="s">
        <v>190</v>
      </c>
      <c r="BM152" s="230" t="s">
        <v>283</v>
      </c>
    </row>
    <row r="153" s="2" customFormat="1" ht="16.5" customHeight="1">
      <c r="A153" s="36"/>
      <c r="B153" s="37"/>
      <c r="C153" s="217" t="s">
        <v>230</v>
      </c>
      <c r="D153" s="217" t="s">
        <v>185</v>
      </c>
      <c r="E153" s="218" t="s">
        <v>1224</v>
      </c>
      <c r="F153" s="219" t="s">
        <v>1081</v>
      </c>
      <c r="G153" s="220" t="s">
        <v>188</v>
      </c>
      <c r="H153" s="221">
        <v>10</v>
      </c>
      <c r="I153" s="222"/>
      <c r="J153" s="223">
        <f>ROUND(I153*H153,2)</f>
        <v>0</v>
      </c>
      <c r="K153" s="224"/>
      <c r="L153" s="225"/>
      <c r="M153" s="226" t="s">
        <v>1</v>
      </c>
      <c r="N153" s="227" t="s">
        <v>38</v>
      </c>
      <c r="O153" s="89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30" t="s">
        <v>189</v>
      </c>
      <c r="AT153" s="230" t="s">
        <v>185</v>
      </c>
      <c r="AU153" s="230" t="s">
        <v>83</v>
      </c>
      <c r="AY153" s="15" t="s">
        <v>184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5" t="s">
        <v>81</v>
      </c>
      <c r="BK153" s="231">
        <f>ROUND(I153*H153,2)</f>
        <v>0</v>
      </c>
      <c r="BL153" s="15" t="s">
        <v>190</v>
      </c>
      <c r="BM153" s="230" t="s">
        <v>286</v>
      </c>
    </row>
    <row r="154" s="2" customFormat="1" ht="16.5" customHeight="1">
      <c r="A154" s="36"/>
      <c r="B154" s="37"/>
      <c r="C154" s="217" t="s">
        <v>287</v>
      </c>
      <c r="D154" s="217" t="s">
        <v>185</v>
      </c>
      <c r="E154" s="218" t="s">
        <v>1225</v>
      </c>
      <c r="F154" s="219" t="s">
        <v>1083</v>
      </c>
      <c r="G154" s="220" t="s">
        <v>188</v>
      </c>
      <c r="H154" s="221">
        <v>5</v>
      </c>
      <c r="I154" s="222"/>
      <c r="J154" s="223">
        <f>ROUND(I154*H154,2)</f>
        <v>0</v>
      </c>
      <c r="K154" s="224"/>
      <c r="L154" s="225"/>
      <c r="M154" s="226" t="s">
        <v>1</v>
      </c>
      <c r="N154" s="227" t="s">
        <v>38</v>
      </c>
      <c r="O154" s="89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0" t="s">
        <v>189</v>
      </c>
      <c r="AT154" s="230" t="s">
        <v>185</v>
      </c>
      <c r="AU154" s="230" t="s">
        <v>83</v>
      </c>
      <c r="AY154" s="15" t="s">
        <v>184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5" t="s">
        <v>81</v>
      </c>
      <c r="BK154" s="231">
        <f>ROUND(I154*H154,2)</f>
        <v>0</v>
      </c>
      <c r="BL154" s="15" t="s">
        <v>190</v>
      </c>
      <c r="BM154" s="230" t="s">
        <v>290</v>
      </c>
    </row>
    <row r="155" s="2" customFormat="1" ht="16.5" customHeight="1">
      <c r="A155" s="36"/>
      <c r="B155" s="37"/>
      <c r="C155" s="217" t="s">
        <v>233</v>
      </c>
      <c r="D155" s="217" t="s">
        <v>185</v>
      </c>
      <c r="E155" s="218" t="s">
        <v>1226</v>
      </c>
      <c r="F155" s="219" t="s">
        <v>1085</v>
      </c>
      <c r="G155" s="220" t="s">
        <v>188</v>
      </c>
      <c r="H155" s="221">
        <v>10</v>
      </c>
      <c r="I155" s="222"/>
      <c r="J155" s="223">
        <f>ROUND(I155*H155,2)</f>
        <v>0</v>
      </c>
      <c r="K155" s="224"/>
      <c r="L155" s="225"/>
      <c r="M155" s="226" t="s">
        <v>1</v>
      </c>
      <c r="N155" s="227" t="s">
        <v>38</v>
      </c>
      <c r="O155" s="89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30" t="s">
        <v>189</v>
      </c>
      <c r="AT155" s="230" t="s">
        <v>185</v>
      </c>
      <c r="AU155" s="230" t="s">
        <v>83</v>
      </c>
      <c r="AY155" s="15" t="s">
        <v>184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5" t="s">
        <v>81</v>
      </c>
      <c r="BK155" s="231">
        <f>ROUND(I155*H155,2)</f>
        <v>0</v>
      </c>
      <c r="BL155" s="15" t="s">
        <v>190</v>
      </c>
      <c r="BM155" s="230" t="s">
        <v>293</v>
      </c>
    </row>
    <row r="156" s="2" customFormat="1" ht="16.5" customHeight="1">
      <c r="A156" s="36"/>
      <c r="B156" s="37"/>
      <c r="C156" s="217" t="s">
        <v>294</v>
      </c>
      <c r="D156" s="217" t="s">
        <v>185</v>
      </c>
      <c r="E156" s="218" t="s">
        <v>1227</v>
      </c>
      <c r="F156" s="219" t="s">
        <v>1087</v>
      </c>
      <c r="G156" s="220" t="s">
        <v>188</v>
      </c>
      <c r="H156" s="221">
        <v>50</v>
      </c>
      <c r="I156" s="222"/>
      <c r="J156" s="223">
        <f>ROUND(I156*H156,2)</f>
        <v>0</v>
      </c>
      <c r="K156" s="224"/>
      <c r="L156" s="225"/>
      <c r="M156" s="226" t="s">
        <v>1</v>
      </c>
      <c r="N156" s="227" t="s">
        <v>38</v>
      </c>
      <c r="O156" s="89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0" t="s">
        <v>189</v>
      </c>
      <c r="AT156" s="230" t="s">
        <v>185</v>
      </c>
      <c r="AU156" s="230" t="s">
        <v>83</v>
      </c>
      <c r="AY156" s="15" t="s">
        <v>184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5" t="s">
        <v>81</v>
      </c>
      <c r="BK156" s="231">
        <f>ROUND(I156*H156,2)</f>
        <v>0</v>
      </c>
      <c r="BL156" s="15" t="s">
        <v>190</v>
      </c>
      <c r="BM156" s="230" t="s">
        <v>297</v>
      </c>
    </row>
    <row r="157" s="2" customFormat="1" ht="16.5" customHeight="1">
      <c r="A157" s="36"/>
      <c r="B157" s="37"/>
      <c r="C157" s="217" t="s">
        <v>236</v>
      </c>
      <c r="D157" s="217" t="s">
        <v>185</v>
      </c>
      <c r="E157" s="218" t="s">
        <v>1228</v>
      </c>
      <c r="F157" s="219" t="s">
        <v>1089</v>
      </c>
      <c r="G157" s="220" t="s">
        <v>188</v>
      </c>
      <c r="H157" s="221">
        <v>10</v>
      </c>
      <c r="I157" s="222"/>
      <c r="J157" s="223">
        <f>ROUND(I157*H157,2)</f>
        <v>0</v>
      </c>
      <c r="K157" s="224"/>
      <c r="L157" s="225"/>
      <c r="M157" s="226" t="s">
        <v>1</v>
      </c>
      <c r="N157" s="227" t="s">
        <v>38</v>
      </c>
      <c r="O157" s="89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30" t="s">
        <v>189</v>
      </c>
      <c r="AT157" s="230" t="s">
        <v>185</v>
      </c>
      <c r="AU157" s="230" t="s">
        <v>83</v>
      </c>
      <c r="AY157" s="15" t="s">
        <v>184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5" t="s">
        <v>81</v>
      </c>
      <c r="BK157" s="231">
        <f>ROUND(I157*H157,2)</f>
        <v>0</v>
      </c>
      <c r="BL157" s="15" t="s">
        <v>190</v>
      </c>
      <c r="BM157" s="230" t="s">
        <v>300</v>
      </c>
    </row>
    <row r="158" s="2" customFormat="1" ht="24.15" customHeight="1">
      <c r="A158" s="36"/>
      <c r="B158" s="37"/>
      <c r="C158" s="217" t="s">
        <v>301</v>
      </c>
      <c r="D158" s="217" t="s">
        <v>185</v>
      </c>
      <c r="E158" s="218" t="s">
        <v>1229</v>
      </c>
      <c r="F158" s="219" t="s">
        <v>1091</v>
      </c>
      <c r="G158" s="220" t="s">
        <v>560</v>
      </c>
      <c r="H158" s="221">
        <v>1</v>
      </c>
      <c r="I158" s="222"/>
      <c r="J158" s="223">
        <f>ROUND(I158*H158,2)</f>
        <v>0</v>
      </c>
      <c r="K158" s="224"/>
      <c r="L158" s="225"/>
      <c r="M158" s="226" t="s">
        <v>1</v>
      </c>
      <c r="N158" s="227" t="s">
        <v>38</v>
      </c>
      <c r="O158" s="89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30" t="s">
        <v>189</v>
      </c>
      <c r="AT158" s="230" t="s">
        <v>185</v>
      </c>
      <c r="AU158" s="230" t="s">
        <v>83</v>
      </c>
      <c r="AY158" s="15" t="s">
        <v>184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5" t="s">
        <v>81</v>
      </c>
      <c r="BK158" s="231">
        <f>ROUND(I158*H158,2)</f>
        <v>0</v>
      </c>
      <c r="BL158" s="15" t="s">
        <v>190</v>
      </c>
      <c r="BM158" s="230" t="s">
        <v>304</v>
      </c>
    </row>
    <row r="159" s="2" customFormat="1" ht="16.5" customHeight="1">
      <c r="A159" s="36"/>
      <c r="B159" s="37"/>
      <c r="C159" s="237" t="s">
        <v>239</v>
      </c>
      <c r="D159" s="237" t="s">
        <v>858</v>
      </c>
      <c r="E159" s="238" t="s">
        <v>1230</v>
      </c>
      <c r="F159" s="239" t="s">
        <v>1093</v>
      </c>
      <c r="G159" s="240" t="s">
        <v>861</v>
      </c>
      <c r="H159" s="241">
        <v>168</v>
      </c>
      <c r="I159" s="242"/>
      <c r="J159" s="243">
        <f>ROUND(I159*H159,2)</f>
        <v>0</v>
      </c>
      <c r="K159" s="244"/>
      <c r="L159" s="42"/>
      <c r="M159" s="245" t="s">
        <v>1</v>
      </c>
      <c r="N159" s="246" t="s">
        <v>38</v>
      </c>
      <c r="O159" s="89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30" t="s">
        <v>190</v>
      </c>
      <c r="AT159" s="230" t="s">
        <v>858</v>
      </c>
      <c r="AU159" s="230" t="s">
        <v>83</v>
      </c>
      <c r="AY159" s="15" t="s">
        <v>184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5" t="s">
        <v>81</v>
      </c>
      <c r="BK159" s="231">
        <f>ROUND(I159*H159,2)</f>
        <v>0</v>
      </c>
      <c r="BL159" s="15" t="s">
        <v>190</v>
      </c>
      <c r="BM159" s="230" t="s">
        <v>307</v>
      </c>
    </row>
    <row r="160" s="2" customFormat="1" ht="16.5" customHeight="1">
      <c r="A160" s="36"/>
      <c r="B160" s="37"/>
      <c r="C160" s="237" t="s">
        <v>309</v>
      </c>
      <c r="D160" s="237" t="s">
        <v>858</v>
      </c>
      <c r="E160" s="238" t="s">
        <v>1231</v>
      </c>
      <c r="F160" s="239" t="s">
        <v>1232</v>
      </c>
      <c r="G160" s="240" t="s">
        <v>188</v>
      </c>
      <c r="H160" s="241">
        <v>1</v>
      </c>
      <c r="I160" s="242"/>
      <c r="J160" s="243">
        <f>ROUND(I160*H160,2)</f>
        <v>0</v>
      </c>
      <c r="K160" s="244"/>
      <c r="L160" s="42"/>
      <c r="M160" s="245" t="s">
        <v>1</v>
      </c>
      <c r="N160" s="246" t="s">
        <v>38</v>
      </c>
      <c r="O160" s="89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30" t="s">
        <v>190</v>
      </c>
      <c r="AT160" s="230" t="s">
        <v>858</v>
      </c>
      <c r="AU160" s="230" t="s">
        <v>83</v>
      </c>
      <c r="AY160" s="15" t="s">
        <v>184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5" t="s">
        <v>81</v>
      </c>
      <c r="BK160" s="231">
        <f>ROUND(I160*H160,2)</f>
        <v>0</v>
      </c>
      <c r="BL160" s="15" t="s">
        <v>190</v>
      </c>
      <c r="BM160" s="230" t="s">
        <v>312</v>
      </c>
    </row>
    <row r="161" s="2" customFormat="1" ht="16.5" customHeight="1">
      <c r="A161" s="36"/>
      <c r="B161" s="37"/>
      <c r="C161" s="237" t="s">
        <v>242</v>
      </c>
      <c r="D161" s="237" t="s">
        <v>858</v>
      </c>
      <c r="E161" s="238" t="s">
        <v>1233</v>
      </c>
      <c r="F161" s="239" t="s">
        <v>1234</v>
      </c>
      <c r="G161" s="240" t="s">
        <v>188</v>
      </c>
      <c r="H161" s="241">
        <v>1</v>
      </c>
      <c r="I161" s="242"/>
      <c r="J161" s="243">
        <f>ROUND(I161*H161,2)</f>
        <v>0</v>
      </c>
      <c r="K161" s="244"/>
      <c r="L161" s="42"/>
      <c r="M161" s="260" t="s">
        <v>1</v>
      </c>
      <c r="N161" s="261" t="s">
        <v>38</v>
      </c>
      <c r="O161" s="262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30" t="s">
        <v>190</v>
      </c>
      <c r="AT161" s="230" t="s">
        <v>858</v>
      </c>
      <c r="AU161" s="230" t="s">
        <v>83</v>
      </c>
      <c r="AY161" s="15" t="s">
        <v>184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5" t="s">
        <v>81</v>
      </c>
      <c r="BK161" s="231">
        <f>ROUND(I161*H161,2)</f>
        <v>0</v>
      </c>
      <c r="BL161" s="15" t="s">
        <v>190</v>
      </c>
      <c r="BM161" s="230" t="s">
        <v>315</v>
      </c>
    </row>
    <row r="162" s="2" customFormat="1" ht="6.96" customHeight="1">
      <c r="A162" s="36"/>
      <c r="B162" s="64"/>
      <c r="C162" s="65"/>
      <c r="D162" s="65"/>
      <c r="E162" s="65"/>
      <c r="F162" s="65"/>
      <c r="G162" s="65"/>
      <c r="H162" s="65"/>
      <c r="I162" s="65"/>
      <c r="J162" s="65"/>
      <c r="K162" s="65"/>
      <c r="L162" s="42"/>
      <c r="M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</row>
  </sheetData>
  <sheetProtection sheet="1" autoFilter="0" formatColumns="0" formatRows="0" objects="1" scenarios="1" spinCount="100000" saltValue="y1dvowcnXUlv0RvwUxxj+Y9LYc/A5N5VeULEy87vldmvIxaHtAJuqwNWsxN6a7TEPvtUdrKHDqKcp8NBHVUl6g==" hashValue="gH5u3dZU45U0v1ZZHnX62+oQoS+GertlYr/9qJHOYZblXr+qhPZ+XCLiLiDucj2tIRKRuVUxEe8HzQSdFsfSUg==" algorithmName="SHA-512" password="CC35"/>
  <autoFilter ref="C117:K16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144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Odborné učiliště Příbram - kompletní rekonstrukce el. rozvodů - dílny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145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1235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12. 5. 2021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ROUND(J118,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ROUND((SUM(BE118:BE161)),  2)</f>
        <v>0</v>
      </c>
      <c r="G33" s="36"/>
      <c r="H33" s="36"/>
      <c r="I33" s="153">
        <v>0.20999999999999999</v>
      </c>
      <c r="J33" s="152">
        <f>ROUND(((SUM(BE118:BE161))*I33),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ROUND((SUM(BF118:BF161)),  2)</f>
        <v>0</v>
      </c>
      <c r="G34" s="36"/>
      <c r="H34" s="36"/>
      <c r="I34" s="153">
        <v>0.14999999999999999</v>
      </c>
      <c r="J34" s="152">
        <f>ROUND(((SUM(BF118:BF161))*I34),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ROUND((SUM(BG118:BG161)),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ROUND((SUM(BH118:BH161)),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ROUND((SUM(BI118:BI161)),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Odborné učiliště Příbram - kompletní rekonstrukce el. rozvodů - dílny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145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07 - R5A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12. 5. 2021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148</v>
      </c>
      <c r="D94" s="174"/>
      <c r="E94" s="174"/>
      <c r="F94" s="174"/>
      <c r="G94" s="174"/>
      <c r="H94" s="174"/>
      <c r="I94" s="174"/>
      <c r="J94" s="175" t="s">
        <v>149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150</v>
      </c>
      <c r="D96" s="38"/>
      <c r="E96" s="38"/>
      <c r="F96" s="38"/>
      <c r="G96" s="38"/>
      <c r="H96" s="38"/>
      <c r="I96" s="38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151</v>
      </c>
    </row>
    <row r="97" s="9" customFormat="1" ht="24.96" customHeight="1">
      <c r="A97" s="9"/>
      <c r="B97" s="177"/>
      <c r="C97" s="178"/>
      <c r="D97" s="179" t="s">
        <v>152</v>
      </c>
      <c r="E97" s="180"/>
      <c r="F97" s="180"/>
      <c r="G97" s="180"/>
      <c r="H97" s="180"/>
      <c r="I97" s="180"/>
      <c r="J97" s="181">
        <f>J119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1236</v>
      </c>
      <c r="E98" s="186"/>
      <c r="F98" s="186"/>
      <c r="G98" s="186"/>
      <c r="H98" s="186"/>
      <c r="I98" s="186"/>
      <c r="J98" s="187">
        <f>J120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170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6.25" customHeight="1">
      <c r="A108" s="36"/>
      <c r="B108" s="37"/>
      <c r="C108" s="38"/>
      <c r="D108" s="38"/>
      <c r="E108" s="172" t="str">
        <f>E7</f>
        <v>Odborné učiliště Příbram - kompletní rekonstrukce el. rozvodů - dílny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145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4" t="str">
        <f>E9</f>
        <v>07 - R5A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8"/>
      <c r="E112" s="38"/>
      <c r="F112" s="25" t="str">
        <f>F12</f>
        <v xml:space="preserve"> </v>
      </c>
      <c r="G112" s="38"/>
      <c r="H112" s="38"/>
      <c r="I112" s="30" t="s">
        <v>22</v>
      </c>
      <c r="J112" s="77" t="str">
        <f>IF(J12="","",J12)</f>
        <v>12. 5. 2021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24</v>
      </c>
      <c r="D114" s="38"/>
      <c r="E114" s="38"/>
      <c r="F114" s="25" t="str">
        <f>E15</f>
        <v xml:space="preserve"> </v>
      </c>
      <c r="G114" s="38"/>
      <c r="H114" s="38"/>
      <c r="I114" s="30" t="s">
        <v>29</v>
      </c>
      <c r="J114" s="34" t="str">
        <f>E21</f>
        <v xml:space="preserve"> 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27</v>
      </c>
      <c r="D115" s="38"/>
      <c r="E115" s="38"/>
      <c r="F115" s="25" t="str">
        <f>IF(E18="","",E18)</f>
        <v>Vyplň údaj</v>
      </c>
      <c r="G115" s="38"/>
      <c r="H115" s="38"/>
      <c r="I115" s="30" t="s">
        <v>31</v>
      </c>
      <c r="J115" s="34" t="str">
        <f>E24</f>
        <v xml:space="preserve"> 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89"/>
      <c r="B117" s="190"/>
      <c r="C117" s="191" t="s">
        <v>171</v>
      </c>
      <c r="D117" s="192" t="s">
        <v>58</v>
      </c>
      <c r="E117" s="192" t="s">
        <v>54</v>
      </c>
      <c r="F117" s="192" t="s">
        <v>55</v>
      </c>
      <c r="G117" s="192" t="s">
        <v>172</v>
      </c>
      <c r="H117" s="192" t="s">
        <v>173</v>
      </c>
      <c r="I117" s="192" t="s">
        <v>174</v>
      </c>
      <c r="J117" s="193" t="s">
        <v>149</v>
      </c>
      <c r="K117" s="194" t="s">
        <v>175</v>
      </c>
      <c r="L117" s="195"/>
      <c r="M117" s="98" t="s">
        <v>1</v>
      </c>
      <c r="N117" s="99" t="s">
        <v>37</v>
      </c>
      <c r="O117" s="99" t="s">
        <v>176</v>
      </c>
      <c r="P117" s="99" t="s">
        <v>177</v>
      </c>
      <c r="Q117" s="99" t="s">
        <v>178</v>
      </c>
      <c r="R117" s="99" t="s">
        <v>179</v>
      </c>
      <c r="S117" s="99" t="s">
        <v>180</v>
      </c>
      <c r="T117" s="100" t="s">
        <v>181</v>
      </c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</row>
    <row r="118" s="2" customFormat="1" ht="22.8" customHeight="1">
      <c r="A118" s="36"/>
      <c r="B118" s="37"/>
      <c r="C118" s="105" t="s">
        <v>182</v>
      </c>
      <c r="D118" s="38"/>
      <c r="E118" s="38"/>
      <c r="F118" s="38"/>
      <c r="G118" s="38"/>
      <c r="H118" s="38"/>
      <c r="I118" s="38"/>
      <c r="J118" s="196">
        <f>BK118</f>
        <v>0</v>
      </c>
      <c r="K118" s="38"/>
      <c r="L118" s="42"/>
      <c r="M118" s="101"/>
      <c r="N118" s="197"/>
      <c r="O118" s="102"/>
      <c r="P118" s="198">
        <f>P119</f>
        <v>0</v>
      </c>
      <c r="Q118" s="102"/>
      <c r="R118" s="198">
        <f>R119</f>
        <v>0</v>
      </c>
      <c r="S118" s="102"/>
      <c r="T118" s="199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72</v>
      </c>
      <c r="AU118" s="15" t="s">
        <v>151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72</v>
      </c>
      <c r="E119" s="204" t="s">
        <v>183</v>
      </c>
      <c r="F119" s="204" t="s">
        <v>183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81</v>
      </c>
      <c r="AT119" s="213" t="s">
        <v>72</v>
      </c>
      <c r="AU119" s="213" t="s">
        <v>73</v>
      </c>
      <c r="AY119" s="212" t="s">
        <v>184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72</v>
      </c>
      <c r="E120" s="215" t="s">
        <v>78</v>
      </c>
      <c r="F120" s="215" t="s">
        <v>100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SUM(P121:P161)</f>
        <v>0</v>
      </c>
      <c r="Q120" s="209"/>
      <c r="R120" s="210">
        <f>SUM(R121:R161)</f>
        <v>0</v>
      </c>
      <c r="S120" s="209"/>
      <c r="T120" s="211">
        <f>SUM(T121:T161)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81</v>
      </c>
      <c r="AT120" s="213" t="s">
        <v>72</v>
      </c>
      <c r="AU120" s="213" t="s">
        <v>81</v>
      </c>
      <c r="AY120" s="212" t="s">
        <v>184</v>
      </c>
      <c r="BK120" s="214">
        <f>SUM(BK121:BK161)</f>
        <v>0</v>
      </c>
    </row>
    <row r="121" s="2" customFormat="1" ht="16.5" customHeight="1">
      <c r="A121" s="36"/>
      <c r="B121" s="37"/>
      <c r="C121" s="217" t="s">
        <v>81</v>
      </c>
      <c r="D121" s="217" t="s">
        <v>185</v>
      </c>
      <c r="E121" s="218" t="s">
        <v>1237</v>
      </c>
      <c r="F121" s="219" t="s">
        <v>1238</v>
      </c>
      <c r="G121" s="220" t="s">
        <v>188</v>
      </c>
      <c r="H121" s="221">
        <v>1</v>
      </c>
      <c r="I121" s="222"/>
      <c r="J121" s="223">
        <f>ROUND(I121*H121,2)</f>
        <v>0</v>
      </c>
      <c r="K121" s="224"/>
      <c r="L121" s="225"/>
      <c r="M121" s="226" t="s">
        <v>1</v>
      </c>
      <c r="N121" s="227" t="s">
        <v>38</v>
      </c>
      <c r="O121" s="89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30" t="s">
        <v>189</v>
      </c>
      <c r="AT121" s="230" t="s">
        <v>185</v>
      </c>
      <c r="AU121" s="230" t="s">
        <v>83</v>
      </c>
      <c r="AY121" s="15" t="s">
        <v>184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5" t="s">
        <v>81</v>
      </c>
      <c r="BK121" s="231">
        <f>ROUND(I121*H121,2)</f>
        <v>0</v>
      </c>
      <c r="BL121" s="15" t="s">
        <v>190</v>
      </c>
      <c r="BM121" s="230" t="s">
        <v>83</v>
      </c>
    </row>
    <row r="122" s="2" customFormat="1" ht="16.5" customHeight="1">
      <c r="A122" s="36"/>
      <c r="B122" s="37"/>
      <c r="C122" s="217" t="s">
        <v>83</v>
      </c>
      <c r="D122" s="217" t="s">
        <v>185</v>
      </c>
      <c r="E122" s="218" t="s">
        <v>1239</v>
      </c>
      <c r="F122" s="219" t="s">
        <v>1008</v>
      </c>
      <c r="G122" s="220" t="s">
        <v>188</v>
      </c>
      <c r="H122" s="221">
        <v>3</v>
      </c>
      <c r="I122" s="222"/>
      <c r="J122" s="223">
        <f>ROUND(I122*H122,2)</f>
        <v>0</v>
      </c>
      <c r="K122" s="224"/>
      <c r="L122" s="225"/>
      <c r="M122" s="226" t="s">
        <v>1</v>
      </c>
      <c r="N122" s="227" t="s">
        <v>38</v>
      </c>
      <c r="O122" s="89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30" t="s">
        <v>189</v>
      </c>
      <c r="AT122" s="230" t="s">
        <v>185</v>
      </c>
      <c r="AU122" s="230" t="s">
        <v>83</v>
      </c>
      <c r="AY122" s="15" t="s">
        <v>184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5" t="s">
        <v>81</v>
      </c>
      <c r="BK122" s="231">
        <f>ROUND(I122*H122,2)</f>
        <v>0</v>
      </c>
      <c r="BL122" s="15" t="s">
        <v>190</v>
      </c>
      <c r="BM122" s="230" t="s">
        <v>190</v>
      </c>
    </row>
    <row r="123" s="2" customFormat="1" ht="16.5" customHeight="1">
      <c r="A123" s="36"/>
      <c r="B123" s="37"/>
      <c r="C123" s="217" t="s">
        <v>193</v>
      </c>
      <c r="D123" s="217" t="s">
        <v>185</v>
      </c>
      <c r="E123" s="218" t="s">
        <v>1240</v>
      </c>
      <c r="F123" s="219" t="s">
        <v>1010</v>
      </c>
      <c r="G123" s="220" t="s">
        <v>188</v>
      </c>
      <c r="H123" s="221">
        <v>8</v>
      </c>
      <c r="I123" s="222"/>
      <c r="J123" s="223">
        <f>ROUND(I123*H123,2)</f>
        <v>0</v>
      </c>
      <c r="K123" s="224"/>
      <c r="L123" s="225"/>
      <c r="M123" s="226" t="s">
        <v>1</v>
      </c>
      <c r="N123" s="227" t="s">
        <v>38</v>
      </c>
      <c r="O123" s="89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30" t="s">
        <v>189</v>
      </c>
      <c r="AT123" s="230" t="s">
        <v>185</v>
      </c>
      <c r="AU123" s="230" t="s">
        <v>83</v>
      </c>
      <c r="AY123" s="15" t="s">
        <v>184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5" t="s">
        <v>81</v>
      </c>
      <c r="BK123" s="231">
        <f>ROUND(I123*H123,2)</f>
        <v>0</v>
      </c>
      <c r="BL123" s="15" t="s">
        <v>190</v>
      </c>
      <c r="BM123" s="230" t="s">
        <v>196</v>
      </c>
    </row>
    <row r="124" s="2" customFormat="1" ht="16.5" customHeight="1">
      <c r="A124" s="36"/>
      <c r="B124" s="37"/>
      <c r="C124" s="217" t="s">
        <v>190</v>
      </c>
      <c r="D124" s="217" t="s">
        <v>185</v>
      </c>
      <c r="E124" s="218" t="s">
        <v>1241</v>
      </c>
      <c r="F124" s="219" t="s">
        <v>1012</v>
      </c>
      <c r="G124" s="220" t="s">
        <v>1192</v>
      </c>
      <c r="H124" s="221">
        <v>1</v>
      </c>
      <c r="I124" s="222"/>
      <c r="J124" s="223">
        <f>ROUND(I124*H124,2)</f>
        <v>0</v>
      </c>
      <c r="K124" s="224"/>
      <c r="L124" s="225"/>
      <c r="M124" s="226" t="s">
        <v>1</v>
      </c>
      <c r="N124" s="227" t="s">
        <v>38</v>
      </c>
      <c r="O124" s="89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30" t="s">
        <v>189</v>
      </c>
      <c r="AT124" s="230" t="s">
        <v>185</v>
      </c>
      <c r="AU124" s="230" t="s">
        <v>83</v>
      </c>
      <c r="AY124" s="15" t="s">
        <v>184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5" t="s">
        <v>81</v>
      </c>
      <c r="BK124" s="231">
        <f>ROUND(I124*H124,2)</f>
        <v>0</v>
      </c>
      <c r="BL124" s="15" t="s">
        <v>190</v>
      </c>
      <c r="BM124" s="230" t="s">
        <v>189</v>
      </c>
    </row>
    <row r="125" s="2" customFormat="1" ht="16.5" customHeight="1">
      <c r="A125" s="36"/>
      <c r="B125" s="37"/>
      <c r="C125" s="217" t="s">
        <v>199</v>
      </c>
      <c r="D125" s="217" t="s">
        <v>185</v>
      </c>
      <c r="E125" s="218" t="s">
        <v>1242</v>
      </c>
      <c r="F125" s="219" t="s">
        <v>1014</v>
      </c>
      <c r="G125" s="220" t="s">
        <v>188</v>
      </c>
      <c r="H125" s="221">
        <v>1</v>
      </c>
      <c r="I125" s="222"/>
      <c r="J125" s="223">
        <f>ROUND(I125*H125,2)</f>
        <v>0</v>
      </c>
      <c r="K125" s="224"/>
      <c r="L125" s="225"/>
      <c r="M125" s="226" t="s">
        <v>1</v>
      </c>
      <c r="N125" s="227" t="s">
        <v>38</v>
      </c>
      <c r="O125" s="89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30" t="s">
        <v>189</v>
      </c>
      <c r="AT125" s="230" t="s">
        <v>185</v>
      </c>
      <c r="AU125" s="230" t="s">
        <v>83</v>
      </c>
      <c r="AY125" s="15" t="s">
        <v>184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5" t="s">
        <v>81</v>
      </c>
      <c r="BK125" s="231">
        <f>ROUND(I125*H125,2)</f>
        <v>0</v>
      </c>
      <c r="BL125" s="15" t="s">
        <v>190</v>
      </c>
      <c r="BM125" s="230" t="s">
        <v>108</v>
      </c>
    </row>
    <row r="126" s="2" customFormat="1" ht="16.5" customHeight="1">
      <c r="A126" s="36"/>
      <c r="B126" s="37"/>
      <c r="C126" s="217" t="s">
        <v>196</v>
      </c>
      <c r="D126" s="217" t="s">
        <v>185</v>
      </c>
      <c r="E126" s="218" t="s">
        <v>1243</v>
      </c>
      <c r="F126" s="219" t="s">
        <v>1018</v>
      </c>
      <c r="G126" s="220" t="s">
        <v>188</v>
      </c>
      <c r="H126" s="221">
        <v>2</v>
      </c>
      <c r="I126" s="222"/>
      <c r="J126" s="223">
        <f>ROUND(I126*H126,2)</f>
        <v>0</v>
      </c>
      <c r="K126" s="224"/>
      <c r="L126" s="225"/>
      <c r="M126" s="226" t="s">
        <v>1</v>
      </c>
      <c r="N126" s="227" t="s">
        <v>38</v>
      </c>
      <c r="O126" s="89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0" t="s">
        <v>189</v>
      </c>
      <c r="AT126" s="230" t="s">
        <v>185</v>
      </c>
      <c r="AU126" s="230" t="s">
        <v>83</v>
      </c>
      <c r="AY126" s="15" t="s">
        <v>184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5" t="s">
        <v>81</v>
      </c>
      <c r="BK126" s="231">
        <f>ROUND(I126*H126,2)</f>
        <v>0</v>
      </c>
      <c r="BL126" s="15" t="s">
        <v>190</v>
      </c>
      <c r="BM126" s="230" t="s">
        <v>114</v>
      </c>
    </row>
    <row r="127" s="2" customFormat="1" ht="16.5" customHeight="1">
      <c r="A127" s="36"/>
      <c r="B127" s="37"/>
      <c r="C127" s="217" t="s">
        <v>204</v>
      </c>
      <c r="D127" s="217" t="s">
        <v>185</v>
      </c>
      <c r="E127" s="218" t="s">
        <v>1244</v>
      </c>
      <c r="F127" s="219" t="s">
        <v>1016</v>
      </c>
      <c r="G127" s="220" t="s">
        <v>188</v>
      </c>
      <c r="H127" s="221">
        <v>1</v>
      </c>
      <c r="I127" s="222"/>
      <c r="J127" s="223">
        <f>ROUND(I127*H127,2)</f>
        <v>0</v>
      </c>
      <c r="K127" s="224"/>
      <c r="L127" s="225"/>
      <c r="M127" s="226" t="s">
        <v>1</v>
      </c>
      <c r="N127" s="227" t="s">
        <v>38</v>
      </c>
      <c r="O127" s="89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0" t="s">
        <v>189</v>
      </c>
      <c r="AT127" s="230" t="s">
        <v>185</v>
      </c>
      <c r="AU127" s="230" t="s">
        <v>83</v>
      </c>
      <c r="AY127" s="15" t="s">
        <v>184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5" t="s">
        <v>81</v>
      </c>
      <c r="BK127" s="231">
        <f>ROUND(I127*H127,2)</f>
        <v>0</v>
      </c>
      <c r="BL127" s="15" t="s">
        <v>190</v>
      </c>
      <c r="BM127" s="230" t="s">
        <v>119</v>
      </c>
    </row>
    <row r="128" s="2" customFormat="1" ht="16.5" customHeight="1">
      <c r="A128" s="36"/>
      <c r="B128" s="37"/>
      <c r="C128" s="217" t="s">
        <v>189</v>
      </c>
      <c r="D128" s="217" t="s">
        <v>185</v>
      </c>
      <c r="E128" s="218" t="s">
        <v>1245</v>
      </c>
      <c r="F128" s="219" t="s">
        <v>1024</v>
      </c>
      <c r="G128" s="220" t="s">
        <v>188</v>
      </c>
      <c r="H128" s="221">
        <v>1</v>
      </c>
      <c r="I128" s="222"/>
      <c r="J128" s="223">
        <f>ROUND(I128*H128,2)</f>
        <v>0</v>
      </c>
      <c r="K128" s="224"/>
      <c r="L128" s="225"/>
      <c r="M128" s="226" t="s">
        <v>1</v>
      </c>
      <c r="N128" s="227" t="s">
        <v>38</v>
      </c>
      <c r="O128" s="89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0" t="s">
        <v>189</v>
      </c>
      <c r="AT128" s="230" t="s">
        <v>185</v>
      </c>
      <c r="AU128" s="230" t="s">
        <v>83</v>
      </c>
      <c r="AY128" s="15" t="s">
        <v>184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5" t="s">
        <v>81</v>
      </c>
      <c r="BK128" s="231">
        <f>ROUND(I128*H128,2)</f>
        <v>0</v>
      </c>
      <c r="BL128" s="15" t="s">
        <v>190</v>
      </c>
      <c r="BM128" s="230" t="s">
        <v>124</v>
      </c>
    </row>
    <row r="129" s="2" customFormat="1" ht="16.5" customHeight="1">
      <c r="A129" s="36"/>
      <c r="B129" s="37"/>
      <c r="C129" s="217" t="s">
        <v>209</v>
      </c>
      <c r="D129" s="217" t="s">
        <v>185</v>
      </c>
      <c r="E129" s="218" t="s">
        <v>1246</v>
      </c>
      <c r="F129" s="219" t="s">
        <v>1247</v>
      </c>
      <c r="G129" s="220" t="s">
        <v>188</v>
      </c>
      <c r="H129" s="221">
        <v>4</v>
      </c>
      <c r="I129" s="222"/>
      <c r="J129" s="223">
        <f>ROUND(I129*H129,2)</f>
        <v>0</v>
      </c>
      <c r="K129" s="224"/>
      <c r="L129" s="225"/>
      <c r="M129" s="226" t="s">
        <v>1</v>
      </c>
      <c r="N129" s="227" t="s">
        <v>38</v>
      </c>
      <c r="O129" s="89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0" t="s">
        <v>189</v>
      </c>
      <c r="AT129" s="230" t="s">
        <v>185</v>
      </c>
      <c r="AU129" s="230" t="s">
        <v>83</v>
      </c>
      <c r="AY129" s="15" t="s">
        <v>184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5" t="s">
        <v>81</v>
      </c>
      <c r="BK129" s="231">
        <f>ROUND(I129*H129,2)</f>
        <v>0</v>
      </c>
      <c r="BL129" s="15" t="s">
        <v>190</v>
      </c>
      <c r="BM129" s="230" t="s">
        <v>130</v>
      </c>
    </row>
    <row r="130" s="2" customFormat="1" ht="16.5" customHeight="1">
      <c r="A130" s="36"/>
      <c r="B130" s="37"/>
      <c r="C130" s="217" t="s">
        <v>108</v>
      </c>
      <c r="D130" s="217" t="s">
        <v>185</v>
      </c>
      <c r="E130" s="218" t="s">
        <v>1248</v>
      </c>
      <c r="F130" s="219" t="s">
        <v>1028</v>
      </c>
      <c r="G130" s="220" t="s">
        <v>188</v>
      </c>
      <c r="H130" s="221">
        <v>1</v>
      </c>
      <c r="I130" s="222"/>
      <c r="J130" s="223">
        <f>ROUND(I130*H130,2)</f>
        <v>0</v>
      </c>
      <c r="K130" s="224"/>
      <c r="L130" s="225"/>
      <c r="M130" s="226" t="s">
        <v>1</v>
      </c>
      <c r="N130" s="227" t="s">
        <v>38</v>
      </c>
      <c r="O130" s="89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0" t="s">
        <v>189</v>
      </c>
      <c r="AT130" s="230" t="s">
        <v>185</v>
      </c>
      <c r="AU130" s="230" t="s">
        <v>83</v>
      </c>
      <c r="AY130" s="15" t="s">
        <v>184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5" t="s">
        <v>81</v>
      </c>
      <c r="BK130" s="231">
        <f>ROUND(I130*H130,2)</f>
        <v>0</v>
      </c>
      <c r="BL130" s="15" t="s">
        <v>190</v>
      </c>
      <c r="BM130" s="230" t="s">
        <v>136</v>
      </c>
    </row>
    <row r="131" s="2" customFormat="1" ht="16.5" customHeight="1">
      <c r="A131" s="36"/>
      <c r="B131" s="37"/>
      <c r="C131" s="217" t="s">
        <v>111</v>
      </c>
      <c r="D131" s="217" t="s">
        <v>185</v>
      </c>
      <c r="E131" s="218" t="s">
        <v>1249</v>
      </c>
      <c r="F131" s="219" t="s">
        <v>1030</v>
      </c>
      <c r="G131" s="220" t="s">
        <v>188</v>
      </c>
      <c r="H131" s="221">
        <v>3</v>
      </c>
      <c r="I131" s="222"/>
      <c r="J131" s="223">
        <f>ROUND(I131*H131,2)</f>
        <v>0</v>
      </c>
      <c r="K131" s="224"/>
      <c r="L131" s="225"/>
      <c r="M131" s="226" t="s">
        <v>1</v>
      </c>
      <c r="N131" s="227" t="s">
        <v>38</v>
      </c>
      <c r="O131" s="89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0" t="s">
        <v>189</v>
      </c>
      <c r="AT131" s="230" t="s">
        <v>185</v>
      </c>
      <c r="AU131" s="230" t="s">
        <v>83</v>
      </c>
      <c r="AY131" s="15" t="s">
        <v>184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5" t="s">
        <v>81</v>
      </c>
      <c r="BK131" s="231">
        <f>ROUND(I131*H131,2)</f>
        <v>0</v>
      </c>
      <c r="BL131" s="15" t="s">
        <v>190</v>
      </c>
      <c r="BM131" s="230" t="s">
        <v>141</v>
      </c>
    </row>
    <row r="132" s="2" customFormat="1" ht="16.5" customHeight="1">
      <c r="A132" s="36"/>
      <c r="B132" s="37"/>
      <c r="C132" s="217" t="s">
        <v>114</v>
      </c>
      <c r="D132" s="217" t="s">
        <v>185</v>
      </c>
      <c r="E132" s="218" t="s">
        <v>1250</v>
      </c>
      <c r="F132" s="219" t="s">
        <v>1120</v>
      </c>
      <c r="G132" s="220" t="s">
        <v>188</v>
      </c>
      <c r="H132" s="221">
        <v>2</v>
      </c>
      <c r="I132" s="222"/>
      <c r="J132" s="223">
        <f>ROUND(I132*H132,2)</f>
        <v>0</v>
      </c>
      <c r="K132" s="224"/>
      <c r="L132" s="225"/>
      <c r="M132" s="226" t="s">
        <v>1</v>
      </c>
      <c r="N132" s="227" t="s">
        <v>38</v>
      </c>
      <c r="O132" s="89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0" t="s">
        <v>189</v>
      </c>
      <c r="AT132" s="230" t="s">
        <v>185</v>
      </c>
      <c r="AU132" s="230" t="s">
        <v>83</v>
      </c>
      <c r="AY132" s="15" t="s">
        <v>184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5" t="s">
        <v>81</v>
      </c>
      <c r="BK132" s="231">
        <f>ROUND(I132*H132,2)</f>
        <v>0</v>
      </c>
      <c r="BL132" s="15" t="s">
        <v>190</v>
      </c>
      <c r="BM132" s="230" t="s">
        <v>218</v>
      </c>
    </row>
    <row r="133" s="2" customFormat="1" ht="16.5" customHeight="1">
      <c r="A133" s="36"/>
      <c r="B133" s="37"/>
      <c r="C133" s="217" t="s">
        <v>119</v>
      </c>
      <c r="D133" s="217" t="s">
        <v>185</v>
      </c>
      <c r="E133" s="218" t="s">
        <v>1251</v>
      </c>
      <c r="F133" s="219" t="s">
        <v>1037</v>
      </c>
      <c r="G133" s="220" t="s">
        <v>538</v>
      </c>
      <c r="H133" s="221">
        <v>30</v>
      </c>
      <c r="I133" s="222"/>
      <c r="J133" s="223">
        <f>ROUND(I133*H133,2)</f>
        <v>0</v>
      </c>
      <c r="K133" s="224"/>
      <c r="L133" s="225"/>
      <c r="M133" s="226" t="s">
        <v>1</v>
      </c>
      <c r="N133" s="227" t="s">
        <v>38</v>
      </c>
      <c r="O133" s="89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0" t="s">
        <v>189</v>
      </c>
      <c r="AT133" s="230" t="s">
        <v>185</v>
      </c>
      <c r="AU133" s="230" t="s">
        <v>83</v>
      </c>
      <c r="AY133" s="15" t="s">
        <v>184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5" t="s">
        <v>81</v>
      </c>
      <c r="BK133" s="231">
        <f>ROUND(I133*H133,2)</f>
        <v>0</v>
      </c>
      <c r="BL133" s="15" t="s">
        <v>190</v>
      </c>
      <c r="BM133" s="230" t="s">
        <v>224</v>
      </c>
    </row>
    <row r="134" s="2" customFormat="1" ht="16.5" customHeight="1">
      <c r="A134" s="36"/>
      <c r="B134" s="37"/>
      <c r="C134" s="217" t="s">
        <v>8</v>
      </c>
      <c r="D134" s="217" t="s">
        <v>185</v>
      </c>
      <c r="E134" s="218" t="s">
        <v>1252</v>
      </c>
      <c r="F134" s="219" t="s">
        <v>1040</v>
      </c>
      <c r="G134" s="220" t="s">
        <v>538</v>
      </c>
      <c r="H134" s="221">
        <v>100</v>
      </c>
      <c r="I134" s="222"/>
      <c r="J134" s="223">
        <f>ROUND(I134*H134,2)</f>
        <v>0</v>
      </c>
      <c r="K134" s="224"/>
      <c r="L134" s="225"/>
      <c r="M134" s="226" t="s">
        <v>1</v>
      </c>
      <c r="N134" s="227" t="s">
        <v>38</v>
      </c>
      <c r="O134" s="89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0" t="s">
        <v>189</v>
      </c>
      <c r="AT134" s="230" t="s">
        <v>185</v>
      </c>
      <c r="AU134" s="230" t="s">
        <v>83</v>
      </c>
      <c r="AY134" s="15" t="s">
        <v>184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5" t="s">
        <v>81</v>
      </c>
      <c r="BK134" s="231">
        <f>ROUND(I134*H134,2)</f>
        <v>0</v>
      </c>
      <c r="BL134" s="15" t="s">
        <v>190</v>
      </c>
      <c r="BM134" s="230" t="s">
        <v>227</v>
      </c>
    </row>
    <row r="135" s="2" customFormat="1" ht="16.5" customHeight="1">
      <c r="A135" s="36"/>
      <c r="B135" s="37"/>
      <c r="C135" s="217" t="s">
        <v>124</v>
      </c>
      <c r="D135" s="217" t="s">
        <v>185</v>
      </c>
      <c r="E135" s="218" t="s">
        <v>1253</v>
      </c>
      <c r="F135" s="219" t="s">
        <v>1042</v>
      </c>
      <c r="G135" s="220" t="s">
        <v>538</v>
      </c>
      <c r="H135" s="221">
        <v>100</v>
      </c>
      <c r="I135" s="222"/>
      <c r="J135" s="223">
        <f>ROUND(I135*H135,2)</f>
        <v>0</v>
      </c>
      <c r="K135" s="224"/>
      <c r="L135" s="225"/>
      <c r="M135" s="226" t="s">
        <v>1</v>
      </c>
      <c r="N135" s="227" t="s">
        <v>38</v>
      </c>
      <c r="O135" s="89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0" t="s">
        <v>189</v>
      </c>
      <c r="AT135" s="230" t="s">
        <v>185</v>
      </c>
      <c r="AU135" s="230" t="s">
        <v>83</v>
      </c>
      <c r="AY135" s="15" t="s">
        <v>184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5" t="s">
        <v>81</v>
      </c>
      <c r="BK135" s="231">
        <f>ROUND(I135*H135,2)</f>
        <v>0</v>
      </c>
      <c r="BL135" s="15" t="s">
        <v>190</v>
      </c>
      <c r="BM135" s="230" t="s">
        <v>230</v>
      </c>
    </row>
    <row r="136" s="2" customFormat="1" ht="16.5" customHeight="1">
      <c r="A136" s="36"/>
      <c r="B136" s="37"/>
      <c r="C136" s="217" t="s">
        <v>127</v>
      </c>
      <c r="D136" s="217" t="s">
        <v>185</v>
      </c>
      <c r="E136" s="218" t="s">
        <v>1254</v>
      </c>
      <c r="F136" s="219" t="s">
        <v>1044</v>
      </c>
      <c r="G136" s="220" t="s">
        <v>538</v>
      </c>
      <c r="H136" s="221">
        <v>20</v>
      </c>
      <c r="I136" s="222"/>
      <c r="J136" s="223">
        <f>ROUND(I136*H136,2)</f>
        <v>0</v>
      </c>
      <c r="K136" s="224"/>
      <c r="L136" s="225"/>
      <c r="M136" s="226" t="s">
        <v>1</v>
      </c>
      <c r="N136" s="227" t="s">
        <v>38</v>
      </c>
      <c r="O136" s="89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0" t="s">
        <v>189</v>
      </c>
      <c r="AT136" s="230" t="s">
        <v>185</v>
      </c>
      <c r="AU136" s="230" t="s">
        <v>83</v>
      </c>
      <c r="AY136" s="15" t="s">
        <v>184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5" t="s">
        <v>81</v>
      </c>
      <c r="BK136" s="231">
        <f>ROUND(I136*H136,2)</f>
        <v>0</v>
      </c>
      <c r="BL136" s="15" t="s">
        <v>190</v>
      </c>
      <c r="BM136" s="230" t="s">
        <v>233</v>
      </c>
    </row>
    <row r="137" s="2" customFormat="1" ht="16.5" customHeight="1">
      <c r="A137" s="36"/>
      <c r="B137" s="37"/>
      <c r="C137" s="217" t="s">
        <v>316</v>
      </c>
      <c r="D137" s="217" t="s">
        <v>185</v>
      </c>
      <c r="E137" s="218" t="s">
        <v>1255</v>
      </c>
      <c r="F137" s="219" t="s">
        <v>1049</v>
      </c>
      <c r="G137" s="220" t="s">
        <v>538</v>
      </c>
      <c r="H137" s="221">
        <v>100</v>
      </c>
      <c r="I137" s="222"/>
      <c r="J137" s="223">
        <f>ROUND(I137*H137,2)</f>
        <v>0</v>
      </c>
      <c r="K137" s="224"/>
      <c r="L137" s="225"/>
      <c r="M137" s="226" t="s">
        <v>1</v>
      </c>
      <c r="N137" s="227" t="s">
        <v>38</v>
      </c>
      <c r="O137" s="89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0" t="s">
        <v>189</v>
      </c>
      <c r="AT137" s="230" t="s">
        <v>185</v>
      </c>
      <c r="AU137" s="230" t="s">
        <v>83</v>
      </c>
      <c r="AY137" s="15" t="s">
        <v>184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5" t="s">
        <v>81</v>
      </c>
      <c r="BK137" s="231">
        <f>ROUND(I137*H137,2)</f>
        <v>0</v>
      </c>
      <c r="BL137" s="15" t="s">
        <v>190</v>
      </c>
      <c r="BM137" s="230" t="s">
        <v>1256</v>
      </c>
    </row>
    <row r="138" s="2" customFormat="1" ht="16.5" customHeight="1">
      <c r="A138" s="36"/>
      <c r="B138" s="37"/>
      <c r="C138" s="217" t="s">
        <v>130</v>
      </c>
      <c r="D138" s="217" t="s">
        <v>185</v>
      </c>
      <c r="E138" s="218" t="s">
        <v>1207</v>
      </c>
      <c r="F138" s="219" t="s">
        <v>1052</v>
      </c>
      <c r="G138" s="220" t="s">
        <v>188</v>
      </c>
      <c r="H138" s="221">
        <v>1</v>
      </c>
      <c r="I138" s="222"/>
      <c r="J138" s="223">
        <f>ROUND(I138*H138,2)</f>
        <v>0</v>
      </c>
      <c r="K138" s="224"/>
      <c r="L138" s="225"/>
      <c r="M138" s="226" t="s">
        <v>1</v>
      </c>
      <c r="N138" s="227" t="s">
        <v>38</v>
      </c>
      <c r="O138" s="89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0" t="s">
        <v>189</v>
      </c>
      <c r="AT138" s="230" t="s">
        <v>185</v>
      </c>
      <c r="AU138" s="230" t="s">
        <v>83</v>
      </c>
      <c r="AY138" s="15" t="s">
        <v>184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5" t="s">
        <v>81</v>
      </c>
      <c r="BK138" s="231">
        <f>ROUND(I138*H138,2)</f>
        <v>0</v>
      </c>
      <c r="BL138" s="15" t="s">
        <v>190</v>
      </c>
      <c r="BM138" s="230" t="s">
        <v>236</v>
      </c>
    </row>
    <row r="139" s="2" customFormat="1" ht="16.5" customHeight="1">
      <c r="A139" s="36"/>
      <c r="B139" s="37"/>
      <c r="C139" s="217" t="s">
        <v>248</v>
      </c>
      <c r="D139" s="217" t="s">
        <v>185</v>
      </c>
      <c r="E139" s="218" t="s">
        <v>1045</v>
      </c>
      <c r="F139" s="219" t="s">
        <v>1046</v>
      </c>
      <c r="G139" s="220" t="s">
        <v>188</v>
      </c>
      <c r="H139" s="221">
        <v>16</v>
      </c>
      <c r="I139" s="222"/>
      <c r="J139" s="223">
        <f>ROUND(I139*H139,2)</f>
        <v>0</v>
      </c>
      <c r="K139" s="224"/>
      <c r="L139" s="225"/>
      <c r="M139" s="226" t="s">
        <v>1</v>
      </c>
      <c r="N139" s="227" t="s">
        <v>38</v>
      </c>
      <c r="O139" s="89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0" t="s">
        <v>189</v>
      </c>
      <c r="AT139" s="230" t="s">
        <v>185</v>
      </c>
      <c r="AU139" s="230" t="s">
        <v>83</v>
      </c>
      <c r="AY139" s="15" t="s">
        <v>184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5" t="s">
        <v>81</v>
      </c>
      <c r="BK139" s="231">
        <f>ROUND(I139*H139,2)</f>
        <v>0</v>
      </c>
      <c r="BL139" s="15" t="s">
        <v>190</v>
      </c>
      <c r="BM139" s="230" t="s">
        <v>1257</v>
      </c>
    </row>
    <row r="140" s="2" customFormat="1" ht="24.9" customHeight="1">
      <c r="A140" s="36"/>
      <c r="B140" s="37"/>
      <c r="C140" s="217" t="s">
        <v>133</v>
      </c>
      <c r="D140" s="217" t="s">
        <v>185</v>
      </c>
      <c r="E140" s="218" t="s">
        <v>1258</v>
      </c>
      <c r="F140" s="219" t="s">
        <v>1259</v>
      </c>
      <c r="G140" s="220" t="s">
        <v>188</v>
      </c>
      <c r="H140" s="221">
        <v>1</v>
      </c>
      <c r="I140" s="222"/>
      <c r="J140" s="223">
        <f>ROUND(I140*H140,2)</f>
        <v>0</v>
      </c>
      <c r="K140" s="224"/>
      <c r="L140" s="225"/>
      <c r="M140" s="226" t="s">
        <v>1</v>
      </c>
      <c r="N140" s="227" t="s">
        <v>38</v>
      </c>
      <c r="O140" s="89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0" t="s">
        <v>189</v>
      </c>
      <c r="AT140" s="230" t="s">
        <v>185</v>
      </c>
      <c r="AU140" s="230" t="s">
        <v>83</v>
      </c>
      <c r="AY140" s="15" t="s">
        <v>184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5" t="s">
        <v>81</v>
      </c>
      <c r="BK140" s="231">
        <f>ROUND(I140*H140,2)</f>
        <v>0</v>
      </c>
      <c r="BL140" s="15" t="s">
        <v>190</v>
      </c>
      <c r="BM140" s="230" t="s">
        <v>239</v>
      </c>
    </row>
    <row r="141" s="2" customFormat="1" ht="16.5" customHeight="1">
      <c r="A141" s="36"/>
      <c r="B141" s="37"/>
      <c r="C141" s="217" t="s">
        <v>136</v>
      </c>
      <c r="D141" s="217" t="s">
        <v>185</v>
      </c>
      <c r="E141" s="218" t="s">
        <v>1260</v>
      </c>
      <c r="F141" s="219" t="s">
        <v>1211</v>
      </c>
      <c r="G141" s="220" t="s">
        <v>188</v>
      </c>
      <c r="H141" s="221">
        <v>1</v>
      </c>
      <c r="I141" s="222"/>
      <c r="J141" s="223">
        <f>ROUND(I141*H141,2)</f>
        <v>0</v>
      </c>
      <c r="K141" s="224"/>
      <c r="L141" s="225"/>
      <c r="M141" s="226" t="s">
        <v>1</v>
      </c>
      <c r="N141" s="227" t="s">
        <v>38</v>
      </c>
      <c r="O141" s="89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0" t="s">
        <v>189</v>
      </c>
      <c r="AT141" s="230" t="s">
        <v>185</v>
      </c>
      <c r="AU141" s="230" t="s">
        <v>83</v>
      </c>
      <c r="AY141" s="15" t="s">
        <v>184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5" t="s">
        <v>81</v>
      </c>
      <c r="BK141" s="231">
        <f>ROUND(I141*H141,2)</f>
        <v>0</v>
      </c>
      <c r="BL141" s="15" t="s">
        <v>190</v>
      </c>
      <c r="BM141" s="230" t="s">
        <v>242</v>
      </c>
    </row>
    <row r="142" s="2" customFormat="1" ht="16.5" customHeight="1">
      <c r="A142" s="36"/>
      <c r="B142" s="37"/>
      <c r="C142" s="217" t="s">
        <v>7</v>
      </c>
      <c r="D142" s="217" t="s">
        <v>185</v>
      </c>
      <c r="E142" s="218" t="s">
        <v>1261</v>
      </c>
      <c r="F142" s="219" t="s">
        <v>1056</v>
      </c>
      <c r="G142" s="220" t="s">
        <v>188</v>
      </c>
      <c r="H142" s="221">
        <v>4</v>
      </c>
      <c r="I142" s="222"/>
      <c r="J142" s="223">
        <f>ROUND(I142*H142,2)</f>
        <v>0</v>
      </c>
      <c r="K142" s="224"/>
      <c r="L142" s="225"/>
      <c r="M142" s="226" t="s">
        <v>1</v>
      </c>
      <c r="N142" s="227" t="s">
        <v>38</v>
      </c>
      <c r="O142" s="89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0" t="s">
        <v>189</v>
      </c>
      <c r="AT142" s="230" t="s">
        <v>185</v>
      </c>
      <c r="AU142" s="230" t="s">
        <v>83</v>
      </c>
      <c r="AY142" s="15" t="s">
        <v>184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5" t="s">
        <v>81</v>
      </c>
      <c r="BK142" s="231">
        <f>ROUND(I142*H142,2)</f>
        <v>0</v>
      </c>
      <c r="BL142" s="15" t="s">
        <v>190</v>
      </c>
      <c r="BM142" s="230" t="s">
        <v>248</v>
      </c>
    </row>
    <row r="143" s="2" customFormat="1" ht="16.5" customHeight="1">
      <c r="A143" s="36"/>
      <c r="B143" s="37"/>
      <c r="C143" s="217" t="s">
        <v>141</v>
      </c>
      <c r="D143" s="217" t="s">
        <v>185</v>
      </c>
      <c r="E143" s="218" t="s">
        <v>1262</v>
      </c>
      <c r="F143" s="219" t="s">
        <v>1060</v>
      </c>
      <c r="G143" s="220" t="s">
        <v>188</v>
      </c>
      <c r="H143" s="221">
        <v>1</v>
      </c>
      <c r="I143" s="222"/>
      <c r="J143" s="223">
        <f>ROUND(I143*H143,2)</f>
        <v>0</v>
      </c>
      <c r="K143" s="224"/>
      <c r="L143" s="225"/>
      <c r="M143" s="226" t="s">
        <v>1</v>
      </c>
      <c r="N143" s="227" t="s">
        <v>38</v>
      </c>
      <c r="O143" s="89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0" t="s">
        <v>189</v>
      </c>
      <c r="AT143" s="230" t="s">
        <v>185</v>
      </c>
      <c r="AU143" s="230" t="s">
        <v>83</v>
      </c>
      <c r="AY143" s="15" t="s">
        <v>184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5" t="s">
        <v>81</v>
      </c>
      <c r="BK143" s="231">
        <f>ROUND(I143*H143,2)</f>
        <v>0</v>
      </c>
      <c r="BL143" s="15" t="s">
        <v>190</v>
      </c>
      <c r="BM143" s="230" t="s">
        <v>251</v>
      </c>
    </row>
    <row r="144" s="2" customFormat="1" ht="16.5" customHeight="1">
      <c r="A144" s="36"/>
      <c r="B144" s="37"/>
      <c r="C144" s="217" t="s">
        <v>252</v>
      </c>
      <c r="D144" s="217" t="s">
        <v>185</v>
      </c>
      <c r="E144" s="218" t="s">
        <v>1263</v>
      </c>
      <c r="F144" s="219" t="s">
        <v>1062</v>
      </c>
      <c r="G144" s="220" t="s">
        <v>188</v>
      </c>
      <c r="H144" s="221">
        <v>5</v>
      </c>
      <c r="I144" s="222"/>
      <c r="J144" s="223">
        <f>ROUND(I144*H144,2)</f>
        <v>0</v>
      </c>
      <c r="K144" s="224"/>
      <c r="L144" s="225"/>
      <c r="M144" s="226" t="s">
        <v>1</v>
      </c>
      <c r="N144" s="227" t="s">
        <v>38</v>
      </c>
      <c r="O144" s="89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0" t="s">
        <v>189</v>
      </c>
      <c r="AT144" s="230" t="s">
        <v>185</v>
      </c>
      <c r="AU144" s="230" t="s">
        <v>83</v>
      </c>
      <c r="AY144" s="15" t="s">
        <v>184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5" t="s">
        <v>81</v>
      </c>
      <c r="BK144" s="231">
        <f>ROUND(I144*H144,2)</f>
        <v>0</v>
      </c>
      <c r="BL144" s="15" t="s">
        <v>190</v>
      </c>
      <c r="BM144" s="230" t="s">
        <v>255</v>
      </c>
    </row>
    <row r="145" s="2" customFormat="1" ht="16.5" customHeight="1">
      <c r="A145" s="36"/>
      <c r="B145" s="37"/>
      <c r="C145" s="217" t="s">
        <v>218</v>
      </c>
      <c r="D145" s="217" t="s">
        <v>185</v>
      </c>
      <c r="E145" s="218" t="s">
        <v>1264</v>
      </c>
      <c r="F145" s="219" t="s">
        <v>1216</v>
      </c>
      <c r="G145" s="220" t="s">
        <v>188</v>
      </c>
      <c r="H145" s="221">
        <v>1</v>
      </c>
      <c r="I145" s="222"/>
      <c r="J145" s="223">
        <f>ROUND(I145*H145,2)</f>
        <v>0</v>
      </c>
      <c r="K145" s="224"/>
      <c r="L145" s="225"/>
      <c r="M145" s="226" t="s">
        <v>1</v>
      </c>
      <c r="N145" s="227" t="s">
        <v>38</v>
      </c>
      <c r="O145" s="89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0" t="s">
        <v>189</v>
      </c>
      <c r="AT145" s="230" t="s">
        <v>185</v>
      </c>
      <c r="AU145" s="230" t="s">
        <v>83</v>
      </c>
      <c r="AY145" s="15" t="s">
        <v>184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5" t="s">
        <v>81</v>
      </c>
      <c r="BK145" s="231">
        <f>ROUND(I145*H145,2)</f>
        <v>0</v>
      </c>
      <c r="BL145" s="15" t="s">
        <v>190</v>
      </c>
      <c r="BM145" s="230" t="s">
        <v>258</v>
      </c>
    </row>
    <row r="146" s="2" customFormat="1" ht="16.5" customHeight="1">
      <c r="A146" s="36"/>
      <c r="B146" s="37"/>
      <c r="C146" s="217" t="s">
        <v>259</v>
      </c>
      <c r="D146" s="217" t="s">
        <v>185</v>
      </c>
      <c r="E146" s="218" t="s">
        <v>1265</v>
      </c>
      <c r="F146" s="219" t="s">
        <v>1067</v>
      </c>
      <c r="G146" s="220" t="s">
        <v>538</v>
      </c>
      <c r="H146" s="221">
        <v>20</v>
      </c>
      <c r="I146" s="222"/>
      <c r="J146" s="223">
        <f>ROUND(I146*H146,2)</f>
        <v>0</v>
      </c>
      <c r="K146" s="224"/>
      <c r="L146" s="225"/>
      <c r="M146" s="226" t="s">
        <v>1</v>
      </c>
      <c r="N146" s="227" t="s">
        <v>38</v>
      </c>
      <c r="O146" s="89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0" t="s">
        <v>189</v>
      </c>
      <c r="AT146" s="230" t="s">
        <v>185</v>
      </c>
      <c r="AU146" s="230" t="s">
        <v>83</v>
      </c>
      <c r="AY146" s="15" t="s">
        <v>184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5" t="s">
        <v>81</v>
      </c>
      <c r="BK146" s="231">
        <f>ROUND(I146*H146,2)</f>
        <v>0</v>
      </c>
      <c r="BL146" s="15" t="s">
        <v>190</v>
      </c>
      <c r="BM146" s="230" t="s">
        <v>262</v>
      </c>
    </row>
    <row r="147" s="2" customFormat="1" ht="24.15" customHeight="1">
      <c r="A147" s="36"/>
      <c r="B147" s="37"/>
      <c r="C147" s="217" t="s">
        <v>221</v>
      </c>
      <c r="D147" s="217" t="s">
        <v>185</v>
      </c>
      <c r="E147" s="218" t="s">
        <v>1266</v>
      </c>
      <c r="F147" s="219" t="s">
        <v>1146</v>
      </c>
      <c r="G147" s="220" t="s">
        <v>560</v>
      </c>
      <c r="H147" s="221">
        <v>1</v>
      </c>
      <c r="I147" s="222"/>
      <c r="J147" s="223">
        <f>ROUND(I147*H147,2)</f>
        <v>0</v>
      </c>
      <c r="K147" s="224"/>
      <c r="L147" s="225"/>
      <c r="M147" s="226" t="s">
        <v>1</v>
      </c>
      <c r="N147" s="227" t="s">
        <v>38</v>
      </c>
      <c r="O147" s="89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0" t="s">
        <v>189</v>
      </c>
      <c r="AT147" s="230" t="s">
        <v>185</v>
      </c>
      <c r="AU147" s="230" t="s">
        <v>83</v>
      </c>
      <c r="AY147" s="15" t="s">
        <v>184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5" t="s">
        <v>81</v>
      </c>
      <c r="BK147" s="231">
        <f>ROUND(I147*H147,2)</f>
        <v>0</v>
      </c>
      <c r="BL147" s="15" t="s">
        <v>190</v>
      </c>
      <c r="BM147" s="230" t="s">
        <v>265</v>
      </c>
    </row>
    <row r="148" s="2" customFormat="1" ht="16.5" customHeight="1">
      <c r="A148" s="36"/>
      <c r="B148" s="37"/>
      <c r="C148" s="217" t="s">
        <v>266</v>
      </c>
      <c r="D148" s="217" t="s">
        <v>185</v>
      </c>
      <c r="E148" s="218" t="s">
        <v>1267</v>
      </c>
      <c r="F148" s="219" t="s">
        <v>1071</v>
      </c>
      <c r="G148" s="220" t="s">
        <v>538</v>
      </c>
      <c r="H148" s="221">
        <v>20</v>
      </c>
      <c r="I148" s="222"/>
      <c r="J148" s="223">
        <f>ROUND(I148*H148,2)</f>
        <v>0</v>
      </c>
      <c r="K148" s="224"/>
      <c r="L148" s="225"/>
      <c r="M148" s="226" t="s">
        <v>1</v>
      </c>
      <c r="N148" s="227" t="s">
        <v>38</v>
      </c>
      <c r="O148" s="89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0" t="s">
        <v>189</v>
      </c>
      <c r="AT148" s="230" t="s">
        <v>185</v>
      </c>
      <c r="AU148" s="230" t="s">
        <v>83</v>
      </c>
      <c r="AY148" s="15" t="s">
        <v>184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5" t="s">
        <v>81</v>
      </c>
      <c r="BK148" s="231">
        <f>ROUND(I148*H148,2)</f>
        <v>0</v>
      </c>
      <c r="BL148" s="15" t="s">
        <v>190</v>
      </c>
      <c r="BM148" s="230" t="s">
        <v>269</v>
      </c>
    </row>
    <row r="149" s="2" customFormat="1" ht="21.75" customHeight="1">
      <c r="A149" s="36"/>
      <c r="B149" s="37"/>
      <c r="C149" s="217" t="s">
        <v>224</v>
      </c>
      <c r="D149" s="217" t="s">
        <v>185</v>
      </c>
      <c r="E149" s="218" t="s">
        <v>1268</v>
      </c>
      <c r="F149" s="219" t="s">
        <v>1073</v>
      </c>
      <c r="G149" s="220" t="s">
        <v>188</v>
      </c>
      <c r="H149" s="221">
        <v>1</v>
      </c>
      <c r="I149" s="222"/>
      <c r="J149" s="223">
        <f>ROUND(I149*H149,2)</f>
        <v>0</v>
      </c>
      <c r="K149" s="224"/>
      <c r="L149" s="225"/>
      <c r="M149" s="226" t="s">
        <v>1</v>
      </c>
      <c r="N149" s="227" t="s">
        <v>38</v>
      </c>
      <c r="O149" s="89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30" t="s">
        <v>189</v>
      </c>
      <c r="AT149" s="230" t="s">
        <v>185</v>
      </c>
      <c r="AU149" s="230" t="s">
        <v>83</v>
      </c>
      <c r="AY149" s="15" t="s">
        <v>184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5" t="s">
        <v>81</v>
      </c>
      <c r="BK149" s="231">
        <f>ROUND(I149*H149,2)</f>
        <v>0</v>
      </c>
      <c r="BL149" s="15" t="s">
        <v>190</v>
      </c>
      <c r="BM149" s="230" t="s">
        <v>272</v>
      </c>
    </row>
    <row r="150" s="2" customFormat="1" ht="16.5" customHeight="1">
      <c r="A150" s="36"/>
      <c r="B150" s="37"/>
      <c r="C150" s="217" t="s">
        <v>273</v>
      </c>
      <c r="D150" s="217" t="s">
        <v>185</v>
      </c>
      <c r="E150" s="218" t="s">
        <v>1269</v>
      </c>
      <c r="F150" s="219" t="s">
        <v>1075</v>
      </c>
      <c r="G150" s="220" t="s">
        <v>188</v>
      </c>
      <c r="H150" s="221">
        <v>5</v>
      </c>
      <c r="I150" s="222"/>
      <c r="J150" s="223">
        <f>ROUND(I150*H150,2)</f>
        <v>0</v>
      </c>
      <c r="K150" s="224"/>
      <c r="L150" s="225"/>
      <c r="M150" s="226" t="s">
        <v>1</v>
      </c>
      <c r="N150" s="227" t="s">
        <v>38</v>
      </c>
      <c r="O150" s="89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0" t="s">
        <v>189</v>
      </c>
      <c r="AT150" s="230" t="s">
        <v>185</v>
      </c>
      <c r="AU150" s="230" t="s">
        <v>83</v>
      </c>
      <c r="AY150" s="15" t="s">
        <v>184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5" t="s">
        <v>81</v>
      </c>
      <c r="BK150" s="231">
        <f>ROUND(I150*H150,2)</f>
        <v>0</v>
      </c>
      <c r="BL150" s="15" t="s">
        <v>190</v>
      </c>
      <c r="BM150" s="230" t="s">
        <v>276</v>
      </c>
    </row>
    <row r="151" s="2" customFormat="1" ht="16.5" customHeight="1">
      <c r="A151" s="36"/>
      <c r="B151" s="37"/>
      <c r="C151" s="217" t="s">
        <v>227</v>
      </c>
      <c r="D151" s="217" t="s">
        <v>185</v>
      </c>
      <c r="E151" s="218" t="s">
        <v>1270</v>
      </c>
      <c r="F151" s="219" t="s">
        <v>1077</v>
      </c>
      <c r="G151" s="220" t="s">
        <v>188</v>
      </c>
      <c r="H151" s="221">
        <v>20</v>
      </c>
      <c r="I151" s="222"/>
      <c r="J151" s="223">
        <f>ROUND(I151*H151,2)</f>
        <v>0</v>
      </c>
      <c r="K151" s="224"/>
      <c r="L151" s="225"/>
      <c r="M151" s="226" t="s">
        <v>1</v>
      </c>
      <c r="N151" s="227" t="s">
        <v>38</v>
      </c>
      <c r="O151" s="89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30" t="s">
        <v>189</v>
      </c>
      <c r="AT151" s="230" t="s">
        <v>185</v>
      </c>
      <c r="AU151" s="230" t="s">
        <v>83</v>
      </c>
      <c r="AY151" s="15" t="s">
        <v>184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5" t="s">
        <v>81</v>
      </c>
      <c r="BK151" s="231">
        <f>ROUND(I151*H151,2)</f>
        <v>0</v>
      </c>
      <c r="BL151" s="15" t="s">
        <v>190</v>
      </c>
      <c r="BM151" s="230" t="s">
        <v>279</v>
      </c>
    </row>
    <row r="152" s="2" customFormat="1" ht="16.5" customHeight="1">
      <c r="A152" s="36"/>
      <c r="B152" s="37"/>
      <c r="C152" s="217" t="s">
        <v>280</v>
      </c>
      <c r="D152" s="217" t="s">
        <v>185</v>
      </c>
      <c r="E152" s="218" t="s">
        <v>1271</v>
      </c>
      <c r="F152" s="219" t="s">
        <v>1079</v>
      </c>
      <c r="G152" s="220" t="s">
        <v>188</v>
      </c>
      <c r="H152" s="221">
        <v>50</v>
      </c>
      <c r="I152" s="222"/>
      <c r="J152" s="223">
        <f>ROUND(I152*H152,2)</f>
        <v>0</v>
      </c>
      <c r="K152" s="224"/>
      <c r="L152" s="225"/>
      <c r="M152" s="226" t="s">
        <v>1</v>
      </c>
      <c r="N152" s="227" t="s">
        <v>38</v>
      </c>
      <c r="O152" s="89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0" t="s">
        <v>189</v>
      </c>
      <c r="AT152" s="230" t="s">
        <v>185</v>
      </c>
      <c r="AU152" s="230" t="s">
        <v>83</v>
      </c>
      <c r="AY152" s="15" t="s">
        <v>184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5" t="s">
        <v>81</v>
      </c>
      <c r="BK152" s="231">
        <f>ROUND(I152*H152,2)</f>
        <v>0</v>
      </c>
      <c r="BL152" s="15" t="s">
        <v>190</v>
      </c>
      <c r="BM152" s="230" t="s">
        <v>283</v>
      </c>
    </row>
    <row r="153" s="2" customFormat="1" ht="16.5" customHeight="1">
      <c r="A153" s="36"/>
      <c r="B153" s="37"/>
      <c r="C153" s="217" t="s">
        <v>230</v>
      </c>
      <c r="D153" s="217" t="s">
        <v>185</v>
      </c>
      <c r="E153" s="218" t="s">
        <v>1272</v>
      </c>
      <c r="F153" s="219" t="s">
        <v>1081</v>
      </c>
      <c r="G153" s="220" t="s">
        <v>188</v>
      </c>
      <c r="H153" s="221">
        <v>10</v>
      </c>
      <c r="I153" s="222"/>
      <c r="J153" s="223">
        <f>ROUND(I153*H153,2)</f>
        <v>0</v>
      </c>
      <c r="K153" s="224"/>
      <c r="L153" s="225"/>
      <c r="M153" s="226" t="s">
        <v>1</v>
      </c>
      <c r="N153" s="227" t="s">
        <v>38</v>
      </c>
      <c r="O153" s="89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30" t="s">
        <v>189</v>
      </c>
      <c r="AT153" s="230" t="s">
        <v>185</v>
      </c>
      <c r="AU153" s="230" t="s">
        <v>83</v>
      </c>
      <c r="AY153" s="15" t="s">
        <v>184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5" t="s">
        <v>81</v>
      </c>
      <c r="BK153" s="231">
        <f>ROUND(I153*H153,2)</f>
        <v>0</v>
      </c>
      <c r="BL153" s="15" t="s">
        <v>190</v>
      </c>
      <c r="BM153" s="230" t="s">
        <v>286</v>
      </c>
    </row>
    <row r="154" s="2" customFormat="1" ht="16.5" customHeight="1">
      <c r="A154" s="36"/>
      <c r="B154" s="37"/>
      <c r="C154" s="217" t="s">
        <v>287</v>
      </c>
      <c r="D154" s="217" t="s">
        <v>185</v>
      </c>
      <c r="E154" s="218" t="s">
        <v>1273</v>
      </c>
      <c r="F154" s="219" t="s">
        <v>1083</v>
      </c>
      <c r="G154" s="220" t="s">
        <v>188</v>
      </c>
      <c r="H154" s="221">
        <v>5</v>
      </c>
      <c r="I154" s="222"/>
      <c r="J154" s="223">
        <f>ROUND(I154*H154,2)</f>
        <v>0</v>
      </c>
      <c r="K154" s="224"/>
      <c r="L154" s="225"/>
      <c r="M154" s="226" t="s">
        <v>1</v>
      </c>
      <c r="N154" s="227" t="s">
        <v>38</v>
      </c>
      <c r="O154" s="89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0" t="s">
        <v>189</v>
      </c>
      <c r="AT154" s="230" t="s">
        <v>185</v>
      </c>
      <c r="AU154" s="230" t="s">
        <v>83</v>
      </c>
      <c r="AY154" s="15" t="s">
        <v>184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5" t="s">
        <v>81</v>
      </c>
      <c r="BK154" s="231">
        <f>ROUND(I154*H154,2)</f>
        <v>0</v>
      </c>
      <c r="BL154" s="15" t="s">
        <v>190</v>
      </c>
      <c r="BM154" s="230" t="s">
        <v>290</v>
      </c>
    </row>
    <row r="155" s="2" customFormat="1" ht="16.5" customHeight="1">
      <c r="A155" s="36"/>
      <c r="B155" s="37"/>
      <c r="C155" s="217" t="s">
        <v>233</v>
      </c>
      <c r="D155" s="217" t="s">
        <v>185</v>
      </c>
      <c r="E155" s="218" t="s">
        <v>1274</v>
      </c>
      <c r="F155" s="219" t="s">
        <v>1085</v>
      </c>
      <c r="G155" s="220" t="s">
        <v>188</v>
      </c>
      <c r="H155" s="221">
        <v>10</v>
      </c>
      <c r="I155" s="222"/>
      <c r="J155" s="223">
        <f>ROUND(I155*H155,2)</f>
        <v>0</v>
      </c>
      <c r="K155" s="224"/>
      <c r="L155" s="225"/>
      <c r="M155" s="226" t="s">
        <v>1</v>
      </c>
      <c r="N155" s="227" t="s">
        <v>38</v>
      </c>
      <c r="O155" s="89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30" t="s">
        <v>189</v>
      </c>
      <c r="AT155" s="230" t="s">
        <v>185</v>
      </c>
      <c r="AU155" s="230" t="s">
        <v>83</v>
      </c>
      <c r="AY155" s="15" t="s">
        <v>184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5" t="s">
        <v>81</v>
      </c>
      <c r="BK155" s="231">
        <f>ROUND(I155*H155,2)</f>
        <v>0</v>
      </c>
      <c r="BL155" s="15" t="s">
        <v>190</v>
      </c>
      <c r="BM155" s="230" t="s">
        <v>293</v>
      </c>
    </row>
    <row r="156" s="2" customFormat="1" ht="16.5" customHeight="1">
      <c r="A156" s="36"/>
      <c r="B156" s="37"/>
      <c r="C156" s="217" t="s">
        <v>294</v>
      </c>
      <c r="D156" s="217" t="s">
        <v>185</v>
      </c>
      <c r="E156" s="218" t="s">
        <v>1275</v>
      </c>
      <c r="F156" s="219" t="s">
        <v>1087</v>
      </c>
      <c r="G156" s="220" t="s">
        <v>188</v>
      </c>
      <c r="H156" s="221">
        <v>50</v>
      </c>
      <c r="I156" s="222"/>
      <c r="J156" s="223">
        <f>ROUND(I156*H156,2)</f>
        <v>0</v>
      </c>
      <c r="K156" s="224"/>
      <c r="L156" s="225"/>
      <c r="M156" s="226" t="s">
        <v>1</v>
      </c>
      <c r="N156" s="227" t="s">
        <v>38</v>
      </c>
      <c r="O156" s="89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0" t="s">
        <v>189</v>
      </c>
      <c r="AT156" s="230" t="s">
        <v>185</v>
      </c>
      <c r="AU156" s="230" t="s">
        <v>83</v>
      </c>
      <c r="AY156" s="15" t="s">
        <v>184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5" t="s">
        <v>81</v>
      </c>
      <c r="BK156" s="231">
        <f>ROUND(I156*H156,2)</f>
        <v>0</v>
      </c>
      <c r="BL156" s="15" t="s">
        <v>190</v>
      </c>
      <c r="BM156" s="230" t="s">
        <v>297</v>
      </c>
    </row>
    <row r="157" s="2" customFormat="1" ht="16.5" customHeight="1">
      <c r="A157" s="36"/>
      <c r="B157" s="37"/>
      <c r="C157" s="217" t="s">
        <v>236</v>
      </c>
      <c r="D157" s="217" t="s">
        <v>185</v>
      </c>
      <c r="E157" s="218" t="s">
        <v>1276</v>
      </c>
      <c r="F157" s="219" t="s">
        <v>1089</v>
      </c>
      <c r="G157" s="220" t="s">
        <v>188</v>
      </c>
      <c r="H157" s="221">
        <v>10</v>
      </c>
      <c r="I157" s="222"/>
      <c r="J157" s="223">
        <f>ROUND(I157*H157,2)</f>
        <v>0</v>
      </c>
      <c r="K157" s="224"/>
      <c r="L157" s="225"/>
      <c r="M157" s="226" t="s">
        <v>1</v>
      </c>
      <c r="N157" s="227" t="s">
        <v>38</v>
      </c>
      <c r="O157" s="89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30" t="s">
        <v>189</v>
      </c>
      <c r="AT157" s="230" t="s">
        <v>185</v>
      </c>
      <c r="AU157" s="230" t="s">
        <v>83</v>
      </c>
      <c r="AY157" s="15" t="s">
        <v>184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5" t="s">
        <v>81</v>
      </c>
      <c r="BK157" s="231">
        <f>ROUND(I157*H157,2)</f>
        <v>0</v>
      </c>
      <c r="BL157" s="15" t="s">
        <v>190</v>
      </c>
      <c r="BM157" s="230" t="s">
        <v>300</v>
      </c>
    </row>
    <row r="158" s="2" customFormat="1" ht="24.15" customHeight="1">
      <c r="A158" s="36"/>
      <c r="B158" s="37"/>
      <c r="C158" s="217" t="s">
        <v>301</v>
      </c>
      <c r="D158" s="217" t="s">
        <v>185</v>
      </c>
      <c r="E158" s="218" t="s">
        <v>1277</v>
      </c>
      <c r="F158" s="219" t="s">
        <v>1278</v>
      </c>
      <c r="G158" s="220" t="s">
        <v>188</v>
      </c>
      <c r="H158" s="221">
        <v>1</v>
      </c>
      <c r="I158" s="222"/>
      <c r="J158" s="223">
        <f>ROUND(I158*H158,2)</f>
        <v>0</v>
      </c>
      <c r="K158" s="224"/>
      <c r="L158" s="225"/>
      <c r="M158" s="226" t="s">
        <v>1</v>
      </c>
      <c r="N158" s="227" t="s">
        <v>38</v>
      </c>
      <c r="O158" s="89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30" t="s">
        <v>189</v>
      </c>
      <c r="AT158" s="230" t="s">
        <v>185</v>
      </c>
      <c r="AU158" s="230" t="s">
        <v>83</v>
      </c>
      <c r="AY158" s="15" t="s">
        <v>184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5" t="s">
        <v>81</v>
      </c>
      <c r="BK158" s="231">
        <f>ROUND(I158*H158,2)</f>
        <v>0</v>
      </c>
      <c r="BL158" s="15" t="s">
        <v>190</v>
      </c>
      <c r="BM158" s="230" t="s">
        <v>304</v>
      </c>
    </row>
    <row r="159" s="2" customFormat="1" ht="16.5" customHeight="1">
      <c r="A159" s="36"/>
      <c r="B159" s="37"/>
      <c r="C159" s="237" t="s">
        <v>239</v>
      </c>
      <c r="D159" s="237" t="s">
        <v>858</v>
      </c>
      <c r="E159" s="238" t="s">
        <v>1279</v>
      </c>
      <c r="F159" s="239" t="s">
        <v>1093</v>
      </c>
      <c r="G159" s="240" t="s">
        <v>861</v>
      </c>
      <c r="H159" s="241">
        <v>104</v>
      </c>
      <c r="I159" s="242"/>
      <c r="J159" s="243">
        <f>ROUND(I159*H159,2)</f>
        <v>0</v>
      </c>
      <c r="K159" s="244"/>
      <c r="L159" s="42"/>
      <c r="M159" s="245" t="s">
        <v>1</v>
      </c>
      <c r="N159" s="246" t="s">
        <v>38</v>
      </c>
      <c r="O159" s="89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30" t="s">
        <v>190</v>
      </c>
      <c r="AT159" s="230" t="s">
        <v>858</v>
      </c>
      <c r="AU159" s="230" t="s">
        <v>83</v>
      </c>
      <c r="AY159" s="15" t="s">
        <v>184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5" t="s">
        <v>81</v>
      </c>
      <c r="BK159" s="231">
        <f>ROUND(I159*H159,2)</f>
        <v>0</v>
      </c>
      <c r="BL159" s="15" t="s">
        <v>190</v>
      </c>
      <c r="BM159" s="230" t="s">
        <v>307</v>
      </c>
    </row>
    <row r="160" s="2" customFormat="1" ht="16.5" customHeight="1">
      <c r="A160" s="36"/>
      <c r="B160" s="37"/>
      <c r="C160" s="237" t="s">
        <v>309</v>
      </c>
      <c r="D160" s="237" t="s">
        <v>858</v>
      </c>
      <c r="E160" s="238" t="s">
        <v>1280</v>
      </c>
      <c r="F160" s="239" t="s">
        <v>1281</v>
      </c>
      <c r="G160" s="240" t="s">
        <v>188</v>
      </c>
      <c r="H160" s="241">
        <v>1</v>
      </c>
      <c r="I160" s="242"/>
      <c r="J160" s="243">
        <f>ROUND(I160*H160,2)</f>
        <v>0</v>
      </c>
      <c r="K160" s="244"/>
      <c r="L160" s="42"/>
      <c r="M160" s="245" t="s">
        <v>1</v>
      </c>
      <c r="N160" s="246" t="s">
        <v>38</v>
      </c>
      <c r="O160" s="89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30" t="s">
        <v>190</v>
      </c>
      <c r="AT160" s="230" t="s">
        <v>858</v>
      </c>
      <c r="AU160" s="230" t="s">
        <v>83</v>
      </c>
      <c r="AY160" s="15" t="s">
        <v>184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5" t="s">
        <v>81</v>
      </c>
      <c r="BK160" s="231">
        <f>ROUND(I160*H160,2)</f>
        <v>0</v>
      </c>
      <c r="BL160" s="15" t="s">
        <v>190</v>
      </c>
      <c r="BM160" s="230" t="s">
        <v>312</v>
      </c>
    </row>
    <row r="161" s="2" customFormat="1" ht="16.5" customHeight="1">
      <c r="A161" s="36"/>
      <c r="B161" s="37"/>
      <c r="C161" s="237" t="s">
        <v>242</v>
      </c>
      <c r="D161" s="237" t="s">
        <v>858</v>
      </c>
      <c r="E161" s="238" t="s">
        <v>1282</v>
      </c>
      <c r="F161" s="239" t="s">
        <v>1283</v>
      </c>
      <c r="G161" s="240" t="s">
        <v>188</v>
      </c>
      <c r="H161" s="241">
        <v>1</v>
      </c>
      <c r="I161" s="242"/>
      <c r="J161" s="243">
        <f>ROUND(I161*H161,2)</f>
        <v>0</v>
      </c>
      <c r="K161" s="244"/>
      <c r="L161" s="42"/>
      <c r="M161" s="260" t="s">
        <v>1</v>
      </c>
      <c r="N161" s="261" t="s">
        <v>38</v>
      </c>
      <c r="O161" s="262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30" t="s">
        <v>190</v>
      </c>
      <c r="AT161" s="230" t="s">
        <v>858</v>
      </c>
      <c r="AU161" s="230" t="s">
        <v>83</v>
      </c>
      <c r="AY161" s="15" t="s">
        <v>184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5" t="s">
        <v>81</v>
      </c>
      <c r="BK161" s="231">
        <f>ROUND(I161*H161,2)</f>
        <v>0</v>
      </c>
      <c r="BL161" s="15" t="s">
        <v>190</v>
      </c>
      <c r="BM161" s="230" t="s">
        <v>315</v>
      </c>
    </row>
    <row r="162" s="2" customFormat="1" ht="6.96" customHeight="1">
      <c r="A162" s="36"/>
      <c r="B162" s="64"/>
      <c r="C162" s="65"/>
      <c r="D162" s="65"/>
      <c r="E162" s="65"/>
      <c r="F162" s="65"/>
      <c r="G162" s="65"/>
      <c r="H162" s="65"/>
      <c r="I162" s="65"/>
      <c r="J162" s="65"/>
      <c r="K162" s="65"/>
      <c r="L162" s="42"/>
      <c r="M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</row>
  </sheetData>
  <sheetProtection sheet="1" autoFilter="0" formatColumns="0" formatRows="0" objects="1" scenarios="1" spinCount="100000" saltValue="DYM1qOZSbxQY3OjPqjZ0SKdRRr8Xd5zoVmiHqLYL7mxnK1vxarhcXPAogVvF4hbjys1WBkkMteu0awbBVWFGJQ==" hashValue="3MKbPM7LrL1DuyIg+10uLcc8snwEa2XpyHtuYo5fjPAoWwlO9ME2vRID58d4alYWuru6rUjLbV5OIhtu/1kBPw==" algorithmName="SHA-512" password="CC35"/>
  <autoFilter ref="C117:K16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104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144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Odborné učiliště Příbram - kompletní rekonstrukce el. rozvodů - dílny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145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1284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12. 5. 2021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ROUND(J118,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ROUND((SUM(BE118:BE166)),  2)</f>
        <v>0</v>
      </c>
      <c r="G33" s="36"/>
      <c r="H33" s="36"/>
      <c r="I33" s="153">
        <v>0.20999999999999999</v>
      </c>
      <c r="J33" s="152">
        <f>ROUND(((SUM(BE118:BE166))*I33),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ROUND((SUM(BF118:BF166)),  2)</f>
        <v>0</v>
      </c>
      <c r="G34" s="36"/>
      <c r="H34" s="36"/>
      <c r="I34" s="153">
        <v>0.14999999999999999</v>
      </c>
      <c r="J34" s="152">
        <f>ROUND(((SUM(BF118:BF166))*I34),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ROUND((SUM(BG118:BG166)),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ROUND((SUM(BH118:BH166)),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ROUND((SUM(BI118:BI166)),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Odborné učiliště Příbram - kompletní rekonstrukce el. rozvodů - dílny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145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08 - R6A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12. 5. 2021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148</v>
      </c>
      <c r="D94" s="174"/>
      <c r="E94" s="174"/>
      <c r="F94" s="174"/>
      <c r="G94" s="174"/>
      <c r="H94" s="174"/>
      <c r="I94" s="174"/>
      <c r="J94" s="175" t="s">
        <v>149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150</v>
      </c>
      <c r="D96" s="38"/>
      <c r="E96" s="38"/>
      <c r="F96" s="38"/>
      <c r="G96" s="38"/>
      <c r="H96" s="38"/>
      <c r="I96" s="38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151</v>
      </c>
    </row>
    <row r="97" s="9" customFormat="1" ht="24.96" customHeight="1">
      <c r="A97" s="9"/>
      <c r="B97" s="177"/>
      <c r="C97" s="178"/>
      <c r="D97" s="179" t="s">
        <v>152</v>
      </c>
      <c r="E97" s="180"/>
      <c r="F97" s="180"/>
      <c r="G97" s="180"/>
      <c r="H97" s="180"/>
      <c r="I97" s="180"/>
      <c r="J97" s="181">
        <f>J119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1285</v>
      </c>
      <c r="E98" s="186"/>
      <c r="F98" s="186"/>
      <c r="G98" s="186"/>
      <c r="H98" s="186"/>
      <c r="I98" s="186"/>
      <c r="J98" s="187">
        <f>J120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170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6.25" customHeight="1">
      <c r="A108" s="36"/>
      <c r="B108" s="37"/>
      <c r="C108" s="38"/>
      <c r="D108" s="38"/>
      <c r="E108" s="172" t="str">
        <f>E7</f>
        <v>Odborné učiliště Příbram - kompletní rekonstrukce el. rozvodů - dílny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145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4" t="str">
        <f>E9</f>
        <v>08 - R6A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8"/>
      <c r="E112" s="38"/>
      <c r="F112" s="25" t="str">
        <f>F12</f>
        <v xml:space="preserve"> </v>
      </c>
      <c r="G112" s="38"/>
      <c r="H112" s="38"/>
      <c r="I112" s="30" t="s">
        <v>22</v>
      </c>
      <c r="J112" s="77" t="str">
        <f>IF(J12="","",J12)</f>
        <v>12. 5. 2021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24</v>
      </c>
      <c r="D114" s="38"/>
      <c r="E114" s="38"/>
      <c r="F114" s="25" t="str">
        <f>E15</f>
        <v xml:space="preserve"> </v>
      </c>
      <c r="G114" s="38"/>
      <c r="H114" s="38"/>
      <c r="I114" s="30" t="s">
        <v>29</v>
      </c>
      <c r="J114" s="34" t="str">
        <f>E21</f>
        <v xml:space="preserve"> 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27</v>
      </c>
      <c r="D115" s="38"/>
      <c r="E115" s="38"/>
      <c r="F115" s="25" t="str">
        <f>IF(E18="","",E18)</f>
        <v>Vyplň údaj</v>
      </c>
      <c r="G115" s="38"/>
      <c r="H115" s="38"/>
      <c r="I115" s="30" t="s">
        <v>31</v>
      </c>
      <c r="J115" s="34" t="str">
        <f>E24</f>
        <v xml:space="preserve"> 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89"/>
      <c r="B117" s="190"/>
      <c r="C117" s="191" t="s">
        <v>171</v>
      </c>
      <c r="D117" s="192" t="s">
        <v>58</v>
      </c>
      <c r="E117" s="192" t="s">
        <v>54</v>
      </c>
      <c r="F117" s="192" t="s">
        <v>55</v>
      </c>
      <c r="G117" s="192" t="s">
        <v>172</v>
      </c>
      <c r="H117" s="192" t="s">
        <v>173</v>
      </c>
      <c r="I117" s="192" t="s">
        <v>174</v>
      </c>
      <c r="J117" s="193" t="s">
        <v>149</v>
      </c>
      <c r="K117" s="194" t="s">
        <v>175</v>
      </c>
      <c r="L117" s="195"/>
      <c r="M117" s="98" t="s">
        <v>1</v>
      </c>
      <c r="N117" s="99" t="s">
        <v>37</v>
      </c>
      <c r="O117" s="99" t="s">
        <v>176</v>
      </c>
      <c r="P117" s="99" t="s">
        <v>177</v>
      </c>
      <c r="Q117" s="99" t="s">
        <v>178</v>
      </c>
      <c r="R117" s="99" t="s">
        <v>179</v>
      </c>
      <c r="S117" s="99" t="s">
        <v>180</v>
      </c>
      <c r="T117" s="100" t="s">
        <v>181</v>
      </c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</row>
    <row r="118" s="2" customFormat="1" ht="22.8" customHeight="1">
      <c r="A118" s="36"/>
      <c r="B118" s="37"/>
      <c r="C118" s="105" t="s">
        <v>182</v>
      </c>
      <c r="D118" s="38"/>
      <c r="E118" s="38"/>
      <c r="F118" s="38"/>
      <c r="G118" s="38"/>
      <c r="H118" s="38"/>
      <c r="I118" s="38"/>
      <c r="J118" s="196">
        <f>BK118</f>
        <v>0</v>
      </c>
      <c r="K118" s="38"/>
      <c r="L118" s="42"/>
      <c r="M118" s="101"/>
      <c r="N118" s="197"/>
      <c r="O118" s="102"/>
      <c r="P118" s="198">
        <f>P119</f>
        <v>0</v>
      </c>
      <c r="Q118" s="102"/>
      <c r="R118" s="198">
        <f>R119</f>
        <v>0</v>
      </c>
      <c r="S118" s="102"/>
      <c r="T118" s="199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72</v>
      </c>
      <c r="AU118" s="15" t="s">
        <v>151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72</v>
      </c>
      <c r="E119" s="204" t="s">
        <v>183</v>
      </c>
      <c r="F119" s="204" t="s">
        <v>183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81</v>
      </c>
      <c r="AT119" s="213" t="s">
        <v>72</v>
      </c>
      <c r="AU119" s="213" t="s">
        <v>73</v>
      </c>
      <c r="AY119" s="212" t="s">
        <v>184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72</v>
      </c>
      <c r="E120" s="215" t="s">
        <v>78</v>
      </c>
      <c r="F120" s="215" t="s">
        <v>103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SUM(P121:P166)</f>
        <v>0</v>
      </c>
      <c r="Q120" s="209"/>
      <c r="R120" s="210">
        <f>SUM(R121:R166)</f>
        <v>0</v>
      </c>
      <c r="S120" s="209"/>
      <c r="T120" s="211">
        <f>SUM(T121:T166)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81</v>
      </c>
      <c r="AT120" s="213" t="s">
        <v>72</v>
      </c>
      <c r="AU120" s="213" t="s">
        <v>81</v>
      </c>
      <c r="AY120" s="212" t="s">
        <v>184</v>
      </c>
      <c r="BK120" s="214">
        <f>SUM(BK121:BK166)</f>
        <v>0</v>
      </c>
    </row>
    <row r="121" s="2" customFormat="1" ht="16.5" customHeight="1">
      <c r="A121" s="36"/>
      <c r="B121" s="37"/>
      <c r="C121" s="217" t="s">
        <v>81</v>
      </c>
      <c r="D121" s="217" t="s">
        <v>185</v>
      </c>
      <c r="E121" s="218" t="s">
        <v>1188</v>
      </c>
      <c r="F121" s="219" t="s">
        <v>1100</v>
      </c>
      <c r="G121" s="220" t="s">
        <v>188</v>
      </c>
      <c r="H121" s="221">
        <v>1</v>
      </c>
      <c r="I121" s="222"/>
      <c r="J121" s="223">
        <f>ROUND(I121*H121,2)</f>
        <v>0</v>
      </c>
      <c r="K121" s="224"/>
      <c r="L121" s="225"/>
      <c r="M121" s="226" t="s">
        <v>1</v>
      </c>
      <c r="N121" s="227" t="s">
        <v>38</v>
      </c>
      <c r="O121" s="89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30" t="s">
        <v>189</v>
      </c>
      <c r="AT121" s="230" t="s">
        <v>185</v>
      </c>
      <c r="AU121" s="230" t="s">
        <v>83</v>
      </c>
      <c r="AY121" s="15" t="s">
        <v>184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5" t="s">
        <v>81</v>
      </c>
      <c r="BK121" s="231">
        <f>ROUND(I121*H121,2)</f>
        <v>0</v>
      </c>
      <c r="BL121" s="15" t="s">
        <v>190</v>
      </c>
      <c r="BM121" s="230" t="s">
        <v>83</v>
      </c>
    </row>
    <row r="122" s="2" customFormat="1" ht="16.5" customHeight="1">
      <c r="A122" s="36"/>
      <c r="B122" s="37"/>
      <c r="C122" s="217" t="s">
        <v>83</v>
      </c>
      <c r="D122" s="217" t="s">
        <v>185</v>
      </c>
      <c r="E122" s="218" t="s">
        <v>1189</v>
      </c>
      <c r="F122" s="219" t="s">
        <v>1008</v>
      </c>
      <c r="G122" s="220" t="s">
        <v>188</v>
      </c>
      <c r="H122" s="221">
        <v>3</v>
      </c>
      <c r="I122" s="222"/>
      <c r="J122" s="223">
        <f>ROUND(I122*H122,2)</f>
        <v>0</v>
      </c>
      <c r="K122" s="224"/>
      <c r="L122" s="225"/>
      <c r="M122" s="226" t="s">
        <v>1</v>
      </c>
      <c r="N122" s="227" t="s">
        <v>38</v>
      </c>
      <c r="O122" s="89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30" t="s">
        <v>189</v>
      </c>
      <c r="AT122" s="230" t="s">
        <v>185</v>
      </c>
      <c r="AU122" s="230" t="s">
        <v>83</v>
      </c>
      <c r="AY122" s="15" t="s">
        <v>184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5" t="s">
        <v>81</v>
      </c>
      <c r="BK122" s="231">
        <f>ROUND(I122*H122,2)</f>
        <v>0</v>
      </c>
      <c r="BL122" s="15" t="s">
        <v>190</v>
      </c>
      <c r="BM122" s="230" t="s">
        <v>190</v>
      </c>
    </row>
    <row r="123" s="2" customFormat="1" ht="16.5" customHeight="1">
      <c r="A123" s="36"/>
      <c r="B123" s="37"/>
      <c r="C123" s="217" t="s">
        <v>193</v>
      </c>
      <c r="D123" s="217" t="s">
        <v>185</v>
      </c>
      <c r="E123" s="218" t="s">
        <v>1190</v>
      </c>
      <c r="F123" s="219" t="s">
        <v>1010</v>
      </c>
      <c r="G123" s="220" t="s">
        <v>188</v>
      </c>
      <c r="H123" s="221">
        <v>5</v>
      </c>
      <c r="I123" s="222"/>
      <c r="J123" s="223">
        <f>ROUND(I123*H123,2)</f>
        <v>0</v>
      </c>
      <c r="K123" s="224"/>
      <c r="L123" s="225"/>
      <c r="M123" s="226" t="s">
        <v>1</v>
      </c>
      <c r="N123" s="227" t="s">
        <v>38</v>
      </c>
      <c r="O123" s="89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30" t="s">
        <v>189</v>
      </c>
      <c r="AT123" s="230" t="s">
        <v>185</v>
      </c>
      <c r="AU123" s="230" t="s">
        <v>83</v>
      </c>
      <c r="AY123" s="15" t="s">
        <v>184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5" t="s">
        <v>81</v>
      </c>
      <c r="BK123" s="231">
        <f>ROUND(I123*H123,2)</f>
        <v>0</v>
      </c>
      <c r="BL123" s="15" t="s">
        <v>190</v>
      </c>
      <c r="BM123" s="230" t="s">
        <v>196</v>
      </c>
    </row>
    <row r="124" s="2" customFormat="1" ht="16.5" customHeight="1">
      <c r="A124" s="36"/>
      <c r="B124" s="37"/>
      <c r="C124" s="217" t="s">
        <v>190</v>
      </c>
      <c r="D124" s="217" t="s">
        <v>185</v>
      </c>
      <c r="E124" s="218" t="s">
        <v>1191</v>
      </c>
      <c r="F124" s="219" t="s">
        <v>1012</v>
      </c>
      <c r="G124" s="220" t="s">
        <v>188</v>
      </c>
      <c r="H124" s="221">
        <v>1</v>
      </c>
      <c r="I124" s="222"/>
      <c r="J124" s="223">
        <f>ROUND(I124*H124,2)</f>
        <v>0</v>
      </c>
      <c r="K124" s="224"/>
      <c r="L124" s="225"/>
      <c r="M124" s="226" t="s">
        <v>1</v>
      </c>
      <c r="N124" s="227" t="s">
        <v>38</v>
      </c>
      <c r="O124" s="89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30" t="s">
        <v>189</v>
      </c>
      <c r="AT124" s="230" t="s">
        <v>185</v>
      </c>
      <c r="AU124" s="230" t="s">
        <v>83</v>
      </c>
      <c r="AY124" s="15" t="s">
        <v>184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5" t="s">
        <v>81</v>
      </c>
      <c r="BK124" s="231">
        <f>ROUND(I124*H124,2)</f>
        <v>0</v>
      </c>
      <c r="BL124" s="15" t="s">
        <v>190</v>
      </c>
      <c r="BM124" s="230" t="s">
        <v>189</v>
      </c>
    </row>
    <row r="125" s="2" customFormat="1" ht="16.5" customHeight="1">
      <c r="A125" s="36"/>
      <c r="B125" s="37"/>
      <c r="C125" s="217" t="s">
        <v>199</v>
      </c>
      <c r="D125" s="217" t="s">
        <v>185</v>
      </c>
      <c r="E125" s="218" t="s">
        <v>1193</v>
      </c>
      <c r="F125" s="219" t="s">
        <v>1014</v>
      </c>
      <c r="G125" s="220" t="s">
        <v>188</v>
      </c>
      <c r="H125" s="221">
        <v>1</v>
      </c>
      <c r="I125" s="222"/>
      <c r="J125" s="223">
        <f>ROUND(I125*H125,2)</f>
        <v>0</v>
      </c>
      <c r="K125" s="224"/>
      <c r="L125" s="225"/>
      <c r="M125" s="226" t="s">
        <v>1</v>
      </c>
      <c r="N125" s="227" t="s">
        <v>38</v>
      </c>
      <c r="O125" s="89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30" t="s">
        <v>189</v>
      </c>
      <c r="AT125" s="230" t="s">
        <v>185</v>
      </c>
      <c r="AU125" s="230" t="s">
        <v>83</v>
      </c>
      <c r="AY125" s="15" t="s">
        <v>184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5" t="s">
        <v>81</v>
      </c>
      <c r="BK125" s="231">
        <f>ROUND(I125*H125,2)</f>
        <v>0</v>
      </c>
      <c r="BL125" s="15" t="s">
        <v>190</v>
      </c>
      <c r="BM125" s="230" t="s">
        <v>108</v>
      </c>
    </row>
    <row r="126" s="2" customFormat="1" ht="16.5" customHeight="1">
      <c r="A126" s="36"/>
      <c r="B126" s="37"/>
      <c r="C126" s="217" t="s">
        <v>196</v>
      </c>
      <c r="D126" s="217" t="s">
        <v>185</v>
      </c>
      <c r="E126" s="218" t="s">
        <v>1194</v>
      </c>
      <c r="F126" s="219" t="s">
        <v>1018</v>
      </c>
      <c r="G126" s="220" t="s">
        <v>188</v>
      </c>
      <c r="H126" s="221">
        <v>8</v>
      </c>
      <c r="I126" s="222"/>
      <c r="J126" s="223">
        <f>ROUND(I126*H126,2)</f>
        <v>0</v>
      </c>
      <c r="K126" s="224"/>
      <c r="L126" s="225"/>
      <c r="M126" s="226" t="s">
        <v>1</v>
      </c>
      <c r="N126" s="227" t="s">
        <v>38</v>
      </c>
      <c r="O126" s="89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0" t="s">
        <v>189</v>
      </c>
      <c r="AT126" s="230" t="s">
        <v>185</v>
      </c>
      <c r="AU126" s="230" t="s">
        <v>83</v>
      </c>
      <c r="AY126" s="15" t="s">
        <v>184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5" t="s">
        <v>81</v>
      </c>
      <c r="BK126" s="231">
        <f>ROUND(I126*H126,2)</f>
        <v>0</v>
      </c>
      <c r="BL126" s="15" t="s">
        <v>190</v>
      </c>
      <c r="BM126" s="230" t="s">
        <v>114</v>
      </c>
    </row>
    <row r="127" s="2" customFormat="1" ht="16.5" customHeight="1">
      <c r="A127" s="36"/>
      <c r="B127" s="37"/>
      <c r="C127" s="217" t="s">
        <v>316</v>
      </c>
      <c r="D127" s="217" t="s">
        <v>185</v>
      </c>
      <c r="E127" s="218" t="s">
        <v>1286</v>
      </c>
      <c r="F127" s="219" t="s">
        <v>1021</v>
      </c>
      <c r="G127" s="220" t="s">
        <v>188</v>
      </c>
      <c r="H127" s="221">
        <v>2</v>
      </c>
      <c r="I127" s="222"/>
      <c r="J127" s="223">
        <f>ROUND(I127*H127,2)</f>
        <v>0</v>
      </c>
      <c r="K127" s="224"/>
      <c r="L127" s="225"/>
      <c r="M127" s="226" t="s">
        <v>1</v>
      </c>
      <c r="N127" s="227" t="s">
        <v>38</v>
      </c>
      <c r="O127" s="89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0" t="s">
        <v>189</v>
      </c>
      <c r="AT127" s="230" t="s">
        <v>185</v>
      </c>
      <c r="AU127" s="230" t="s">
        <v>83</v>
      </c>
      <c r="AY127" s="15" t="s">
        <v>184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5" t="s">
        <v>81</v>
      </c>
      <c r="BK127" s="231">
        <f>ROUND(I127*H127,2)</f>
        <v>0</v>
      </c>
      <c r="BL127" s="15" t="s">
        <v>190</v>
      </c>
      <c r="BM127" s="230" t="s">
        <v>1287</v>
      </c>
    </row>
    <row r="128" s="2" customFormat="1" ht="16.5" customHeight="1">
      <c r="A128" s="36"/>
      <c r="B128" s="37"/>
      <c r="C128" s="217" t="s">
        <v>204</v>
      </c>
      <c r="D128" s="217" t="s">
        <v>185</v>
      </c>
      <c r="E128" s="218" t="s">
        <v>1195</v>
      </c>
      <c r="F128" s="219" t="s">
        <v>1016</v>
      </c>
      <c r="G128" s="220" t="s">
        <v>188</v>
      </c>
      <c r="H128" s="221">
        <v>1</v>
      </c>
      <c r="I128" s="222"/>
      <c r="J128" s="223">
        <f>ROUND(I128*H128,2)</f>
        <v>0</v>
      </c>
      <c r="K128" s="224"/>
      <c r="L128" s="225"/>
      <c r="M128" s="226" t="s">
        <v>1</v>
      </c>
      <c r="N128" s="227" t="s">
        <v>38</v>
      </c>
      <c r="O128" s="89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0" t="s">
        <v>189</v>
      </c>
      <c r="AT128" s="230" t="s">
        <v>185</v>
      </c>
      <c r="AU128" s="230" t="s">
        <v>83</v>
      </c>
      <c r="AY128" s="15" t="s">
        <v>184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5" t="s">
        <v>81</v>
      </c>
      <c r="BK128" s="231">
        <f>ROUND(I128*H128,2)</f>
        <v>0</v>
      </c>
      <c r="BL128" s="15" t="s">
        <v>190</v>
      </c>
      <c r="BM128" s="230" t="s">
        <v>119</v>
      </c>
    </row>
    <row r="129" s="2" customFormat="1" ht="16.5" customHeight="1">
      <c r="A129" s="36"/>
      <c r="B129" s="37"/>
      <c r="C129" s="217" t="s">
        <v>189</v>
      </c>
      <c r="D129" s="217" t="s">
        <v>185</v>
      </c>
      <c r="E129" s="218" t="s">
        <v>1196</v>
      </c>
      <c r="F129" s="219" t="s">
        <v>1024</v>
      </c>
      <c r="G129" s="220" t="s">
        <v>188</v>
      </c>
      <c r="H129" s="221">
        <v>1</v>
      </c>
      <c r="I129" s="222"/>
      <c r="J129" s="223">
        <f>ROUND(I129*H129,2)</f>
        <v>0</v>
      </c>
      <c r="K129" s="224"/>
      <c r="L129" s="225"/>
      <c r="M129" s="226" t="s">
        <v>1</v>
      </c>
      <c r="N129" s="227" t="s">
        <v>38</v>
      </c>
      <c r="O129" s="89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0" t="s">
        <v>189</v>
      </c>
      <c r="AT129" s="230" t="s">
        <v>185</v>
      </c>
      <c r="AU129" s="230" t="s">
        <v>83</v>
      </c>
      <c r="AY129" s="15" t="s">
        <v>184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5" t="s">
        <v>81</v>
      </c>
      <c r="BK129" s="231">
        <f>ROUND(I129*H129,2)</f>
        <v>0</v>
      </c>
      <c r="BL129" s="15" t="s">
        <v>190</v>
      </c>
      <c r="BM129" s="230" t="s">
        <v>124</v>
      </c>
    </row>
    <row r="130" s="2" customFormat="1" ht="16.5" customHeight="1">
      <c r="A130" s="36"/>
      <c r="B130" s="37"/>
      <c r="C130" s="217" t="s">
        <v>209</v>
      </c>
      <c r="D130" s="217" t="s">
        <v>185</v>
      </c>
      <c r="E130" s="218" t="s">
        <v>1197</v>
      </c>
      <c r="F130" s="219" t="s">
        <v>1115</v>
      </c>
      <c r="G130" s="220" t="s">
        <v>188</v>
      </c>
      <c r="H130" s="221">
        <v>10</v>
      </c>
      <c r="I130" s="222"/>
      <c r="J130" s="223">
        <f>ROUND(I130*H130,2)</f>
        <v>0</v>
      </c>
      <c r="K130" s="224"/>
      <c r="L130" s="225"/>
      <c r="M130" s="226" t="s">
        <v>1</v>
      </c>
      <c r="N130" s="227" t="s">
        <v>38</v>
      </c>
      <c r="O130" s="89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0" t="s">
        <v>189</v>
      </c>
      <c r="AT130" s="230" t="s">
        <v>185</v>
      </c>
      <c r="AU130" s="230" t="s">
        <v>83</v>
      </c>
      <c r="AY130" s="15" t="s">
        <v>184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5" t="s">
        <v>81</v>
      </c>
      <c r="BK130" s="231">
        <f>ROUND(I130*H130,2)</f>
        <v>0</v>
      </c>
      <c r="BL130" s="15" t="s">
        <v>190</v>
      </c>
      <c r="BM130" s="230" t="s">
        <v>130</v>
      </c>
    </row>
    <row r="131" s="2" customFormat="1" ht="16.5" customHeight="1">
      <c r="A131" s="36"/>
      <c r="B131" s="37"/>
      <c r="C131" s="217" t="s">
        <v>108</v>
      </c>
      <c r="D131" s="217" t="s">
        <v>185</v>
      </c>
      <c r="E131" s="218" t="s">
        <v>1198</v>
      </c>
      <c r="F131" s="219" t="s">
        <v>1028</v>
      </c>
      <c r="G131" s="220" t="s">
        <v>188</v>
      </c>
      <c r="H131" s="221">
        <v>1</v>
      </c>
      <c r="I131" s="222"/>
      <c r="J131" s="223">
        <f>ROUND(I131*H131,2)</f>
        <v>0</v>
      </c>
      <c r="K131" s="224"/>
      <c r="L131" s="225"/>
      <c r="M131" s="226" t="s">
        <v>1</v>
      </c>
      <c r="N131" s="227" t="s">
        <v>38</v>
      </c>
      <c r="O131" s="89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0" t="s">
        <v>189</v>
      </c>
      <c r="AT131" s="230" t="s">
        <v>185</v>
      </c>
      <c r="AU131" s="230" t="s">
        <v>83</v>
      </c>
      <c r="AY131" s="15" t="s">
        <v>184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5" t="s">
        <v>81</v>
      </c>
      <c r="BK131" s="231">
        <f>ROUND(I131*H131,2)</f>
        <v>0</v>
      </c>
      <c r="BL131" s="15" t="s">
        <v>190</v>
      </c>
      <c r="BM131" s="230" t="s">
        <v>136</v>
      </c>
    </row>
    <row r="132" s="2" customFormat="1" ht="16.5" customHeight="1">
      <c r="A132" s="36"/>
      <c r="B132" s="37"/>
      <c r="C132" s="217" t="s">
        <v>111</v>
      </c>
      <c r="D132" s="217" t="s">
        <v>185</v>
      </c>
      <c r="E132" s="218" t="s">
        <v>1199</v>
      </c>
      <c r="F132" s="219" t="s">
        <v>1030</v>
      </c>
      <c r="G132" s="220" t="s">
        <v>188</v>
      </c>
      <c r="H132" s="221">
        <v>3</v>
      </c>
      <c r="I132" s="222"/>
      <c r="J132" s="223">
        <f>ROUND(I132*H132,2)</f>
        <v>0</v>
      </c>
      <c r="K132" s="224"/>
      <c r="L132" s="225"/>
      <c r="M132" s="226" t="s">
        <v>1</v>
      </c>
      <c r="N132" s="227" t="s">
        <v>38</v>
      </c>
      <c r="O132" s="89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0" t="s">
        <v>189</v>
      </c>
      <c r="AT132" s="230" t="s">
        <v>185</v>
      </c>
      <c r="AU132" s="230" t="s">
        <v>83</v>
      </c>
      <c r="AY132" s="15" t="s">
        <v>184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5" t="s">
        <v>81</v>
      </c>
      <c r="BK132" s="231">
        <f>ROUND(I132*H132,2)</f>
        <v>0</v>
      </c>
      <c r="BL132" s="15" t="s">
        <v>190</v>
      </c>
      <c r="BM132" s="230" t="s">
        <v>141</v>
      </c>
    </row>
    <row r="133" s="2" customFormat="1" ht="16.5" customHeight="1">
      <c r="A133" s="36"/>
      <c r="B133" s="37"/>
      <c r="C133" s="217" t="s">
        <v>114</v>
      </c>
      <c r="D133" s="217" t="s">
        <v>185</v>
      </c>
      <c r="E133" s="218" t="s">
        <v>1200</v>
      </c>
      <c r="F133" s="219" t="s">
        <v>1120</v>
      </c>
      <c r="G133" s="220" t="s">
        <v>188</v>
      </c>
      <c r="H133" s="221">
        <v>2</v>
      </c>
      <c r="I133" s="222"/>
      <c r="J133" s="223">
        <f>ROUND(I133*H133,2)</f>
        <v>0</v>
      </c>
      <c r="K133" s="224"/>
      <c r="L133" s="225"/>
      <c r="M133" s="226" t="s">
        <v>1</v>
      </c>
      <c r="N133" s="227" t="s">
        <v>38</v>
      </c>
      <c r="O133" s="89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0" t="s">
        <v>189</v>
      </c>
      <c r="AT133" s="230" t="s">
        <v>185</v>
      </c>
      <c r="AU133" s="230" t="s">
        <v>83</v>
      </c>
      <c r="AY133" s="15" t="s">
        <v>184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5" t="s">
        <v>81</v>
      </c>
      <c r="BK133" s="231">
        <f>ROUND(I133*H133,2)</f>
        <v>0</v>
      </c>
      <c r="BL133" s="15" t="s">
        <v>190</v>
      </c>
      <c r="BM133" s="230" t="s">
        <v>218</v>
      </c>
    </row>
    <row r="134" s="2" customFormat="1" ht="16.5" customHeight="1">
      <c r="A134" s="36"/>
      <c r="B134" s="37"/>
      <c r="C134" s="217" t="s">
        <v>119</v>
      </c>
      <c r="D134" s="217" t="s">
        <v>185</v>
      </c>
      <c r="E134" s="218" t="s">
        <v>1201</v>
      </c>
      <c r="F134" s="219" t="s">
        <v>1034</v>
      </c>
      <c r="G134" s="220" t="s">
        <v>538</v>
      </c>
      <c r="H134" s="221">
        <v>100</v>
      </c>
      <c r="I134" s="222"/>
      <c r="J134" s="223">
        <f>ROUND(I134*H134,2)</f>
        <v>0</v>
      </c>
      <c r="K134" s="224"/>
      <c r="L134" s="225"/>
      <c r="M134" s="226" t="s">
        <v>1</v>
      </c>
      <c r="N134" s="227" t="s">
        <v>38</v>
      </c>
      <c r="O134" s="89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0" t="s">
        <v>189</v>
      </c>
      <c r="AT134" s="230" t="s">
        <v>185</v>
      </c>
      <c r="AU134" s="230" t="s">
        <v>83</v>
      </c>
      <c r="AY134" s="15" t="s">
        <v>184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5" t="s">
        <v>81</v>
      </c>
      <c r="BK134" s="231">
        <f>ROUND(I134*H134,2)</f>
        <v>0</v>
      </c>
      <c r="BL134" s="15" t="s">
        <v>190</v>
      </c>
      <c r="BM134" s="230" t="s">
        <v>224</v>
      </c>
    </row>
    <row r="135" s="2" customFormat="1" ht="16.5" customHeight="1">
      <c r="A135" s="36"/>
      <c r="B135" s="37"/>
      <c r="C135" s="217" t="s">
        <v>8</v>
      </c>
      <c r="D135" s="217" t="s">
        <v>185</v>
      </c>
      <c r="E135" s="218" t="s">
        <v>1202</v>
      </c>
      <c r="F135" s="219" t="s">
        <v>1037</v>
      </c>
      <c r="G135" s="220" t="s">
        <v>538</v>
      </c>
      <c r="H135" s="221">
        <v>120</v>
      </c>
      <c r="I135" s="222"/>
      <c r="J135" s="223">
        <f>ROUND(I135*H135,2)</f>
        <v>0</v>
      </c>
      <c r="K135" s="224"/>
      <c r="L135" s="225"/>
      <c r="M135" s="226" t="s">
        <v>1</v>
      </c>
      <c r="N135" s="227" t="s">
        <v>38</v>
      </c>
      <c r="O135" s="89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0" t="s">
        <v>189</v>
      </c>
      <c r="AT135" s="230" t="s">
        <v>185</v>
      </c>
      <c r="AU135" s="230" t="s">
        <v>83</v>
      </c>
      <c r="AY135" s="15" t="s">
        <v>184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5" t="s">
        <v>81</v>
      </c>
      <c r="BK135" s="231">
        <f>ROUND(I135*H135,2)</f>
        <v>0</v>
      </c>
      <c r="BL135" s="15" t="s">
        <v>190</v>
      </c>
      <c r="BM135" s="230" t="s">
        <v>227</v>
      </c>
    </row>
    <row r="136" s="2" customFormat="1" ht="16.5" customHeight="1">
      <c r="A136" s="36"/>
      <c r="B136" s="37"/>
      <c r="C136" s="217" t="s">
        <v>124</v>
      </c>
      <c r="D136" s="217" t="s">
        <v>185</v>
      </c>
      <c r="E136" s="218" t="s">
        <v>1203</v>
      </c>
      <c r="F136" s="219" t="s">
        <v>1040</v>
      </c>
      <c r="G136" s="220" t="s">
        <v>538</v>
      </c>
      <c r="H136" s="221">
        <v>200</v>
      </c>
      <c r="I136" s="222"/>
      <c r="J136" s="223">
        <f>ROUND(I136*H136,2)</f>
        <v>0</v>
      </c>
      <c r="K136" s="224"/>
      <c r="L136" s="225"/>
      <c r="M136" s="226" t="s">
        <v>1</v>
      </c>
      <c r="N136" s="227" t="s">
        <v>38</v>
      </c>
      <c r="O136" s="89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0" t="s">
        <v>189</v>
      </c>
      <c r="AT136" s="230" t="s">
        <v>185</v>
      </c>
      <c r="AU136" s="230" t="s">
        <v>83</v>
      </c>
      <c r="AY136" s="15" t="s">
        <v>184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5" t="s">
        <v>81</v>
      </c>
      <c r="BK136" s="231">
        <f>ROUND(I136*H136,2)</f>
        <v>0</v>
      </c>
      <c r="BL136" s="15" t="s">
        <v>190</v>
      </c>
      <c r="BM136" s="230" t="s">
        <v>230</v>
      </c>
    </row>
    <row r="137" s="2" customFormat="1" ht="16.5" customHeight="1">
      <c r="A137" s="36"/>
      <c r="B137" s="37"/>
      <c r="C137" s="217" t="s">
        <v>248</v>
      </c>
      <c r="D137" s="217" t="s">
        <v>185</v>
      </c>
      <c r="E137" s="218" t="s">
        <v>1288</v>
      </c>
      <c r="F137" s="219" t="s">
        <v>1042</v>
      </c>
      <c r="G137" s="220" t="s">
        <v>538</v>
      </c>
      <c r="H137" s="221">
        <v>200</v>
      </c>
      <c r="I137" s="222"/>
      <c r="J137" s="223">
        <f>ROUND(I137*H137,2)</f>
        <v>0</v>
      </c>
      <c r="K137" s="224"/>
      <c r="L137" s="225"/>
      <c r="M137" s="226" t="s">
        <v>1</v>
      </c>
      <c r="N137" s="227" t="s">
        <v>38</v>
      </c>
      <c r="O137" s="89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0" t="s">
        <v>189</v>
      </c>
      <c r="AT137" s="230" t="s">
        <v>185</v>
      </c>
      <c r="AU137" s="230" t="s">
        <v>83</v>
      </c>
      <c r="AY137" s="15" t="s">
        <v>184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5" t="s">
        <v>81</v>
      </c>
      <c r="BK137" s="231">
        <f>ROUND(I137*H137,2)</f>
        <v>0</v>
      </c>
      <c r="BL137" s="15" t="s">
        <v>190</v>
      </c>
      <c r="BM137" s="230" t="s">
        <v>1289</v>
      </c>
    </row>
    <row r="138" s="2" customFormat="1" ht="16.5" customHeight="1">
      <c r="A138" s="36"/>
      <c r="B138" s="37"/>
      <c r="C138" s="217" t="s">
        <v>127</v>
      </c>
      <c r="D138" s="217" t="s">
        <v>185</v>
      </c>
      <c r="E138" s="218" t="s">
        <v>1204</v>
      </c>
      <c r="F138" s="219" t="s">
        <v>1044</v>
      </c>
      <c r="G138" s="220" t="s">
        <v>538</v>
      </c>
      <c r="H138" s="221">
        <v>20</v>
      </c>
      <c r="I138" s="222"/>
      <c r="J138" s="223">
        <f>ROUND(I138*H138,2)</f>
        <v>0</v>
      </c>
      <c r="K138" s="224"/>
      <c r="L138" s="225"/>
      <c r="M138" s="226" t="s">
        <v>1</v>
      </c>
      <c r="N138" s="227" t="s">
        <v>38</v>
      </c>
      <c r="O138" s="89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0" t="s">
        <v>189</v>
      </c>
      <c r="AT138" s="230" t="s">
        <v>185</v>
      </c>
      <c r="AU138" s="230" t="s">
        <v>83</v>
      </c>
      <c r="AY138" s="15" t="s">
        <v>184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5" t="s">
        <v>81</v>
      </c>
      <c r="BK138" s="231">
        <f>ROUND(I138*H138,2)</f>
        <v>0</v>
      </c>
      <c r="BL138" s="15" t="s">
        <v>190</v>
      </c>
      <c r="BM138" s="230" t="s">
        <v>233</v>
      </c>
    </row>
    <row r="139" s="2" customFormat="1" ht="16.5" customHeight="1">
      <c r="A139" s="36"/>
      <c r="B139" s="37"/>
      <c r="C139" s="217" t="s">
        <v>323</v>
      </c>
      <c r="D139" s="217" t="s">
        <v>185</v>
      </c>
      <c r="E139" s="218" t="s">
        <v>1290</v>
      </c>
      <c r="F139" s="219" t="s">
        <v>1049</v>
      </c>
      <c r="G139" s="220" t="s">
        <v>538</v>
      </c>
      <c r="H139" s="221">
        <v>100</v>
      </c>
      <c r="I139" s="222"/>
      <c r="J139" s="223">
        <f>ROUND(I139*H139,2)</f>
        <v>0</v>
      </c>
      <c r="K139" s="224"/>
      <c r="L139" s="225"/>
      <c r="M139" s="226" t="s">
        <v>1</v>
      </c>
      <c r="N139" s="227" t="s">
        <v>38</v>
      </c>
      <c r="O139" s="89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0" t="s">
        <v>189</v>
      </c>
      <c r="AT139" s="230" t="s">
        <v>185</v>
      </c>
      <c r="AU139" s="230" t="s">
        <v>83</v>
      </c>
      <c r="AY139" s="15" t="s">
        <v>184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5" t="s">
        <v>81</v>
      </c>
      <c r="BK139" s="231">
        <f>ROUND(I139*H139,2)</f>
        <v>0</v>
      </c>
      <c r="BL139" s="15" t="s">
        <v>190</v>
      </c>
      <c r="BM139" s="230" t="s">
        <v>1291</v>
      </c>
    </row>
    <row r="140" s="2" customFormat="1" ht="16.5" customHeight="1">
      <c r="A140" s="36"/>
      <c r="B140" s="37"/>
      <c r="C140" s="217" t="s">
        <v>130</v>
      </c>
      <c r="D140" s="217" t="s">
        <v>185</v>
      </c>
      <c r="E140" s="218" t="s">
        <v>1207</v>
      </c>
      <c r="F140" s="219" t="s">
        <v>1052</v>
      </c>
      <c r="G140" s="220" t="s">
        <v>188</v>
      </c>
      <c r="H140" s="221">
        <v>1</v>
      </c>
      <c r="I140" s="222"/>
      <c r="J140" s="223">
        <f>ROUND(I140*H140,2)</f>
        <v>0</v>
      </c>
      <c r="K140" s="224"/>
      <c r="L140" s="225"/>
      <c r="M140" s="226" t="s">
        <v>1</v>
      </c>
      <c r="N140" s="227" t="s">
        <v>38</v>
      </c>
      <c r="O140" s="89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0" t="s">
        <v>189</v>
      </c>
      <c r="AT140" s="230" t="s">
        <v>185</v>
      </c>
      <c r="AU140" s="230" t="s">
        <v>83</v>
      </c>
      <c r="AY140" s="15" t="s">
        <v>184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5" t="s">
        <v>81</v>
      </c>
      <c r="BK140" s="231">
        <f>ROUND(I140*H140,2)</f>
        <v>0</v>
      </c>
      <c r="BL140" s="15" t="s">
        <v>190</v>
      </c>
      <c r="BM140" s="230" t="s">
        <v>236</v>
      </c>
    </row>
    <row r="141" s="2" customFormat="1" ht="16.5" customHeight="1">
      <c r="A141" s="36"/>
      <c r="B141" s="37"/>
      <c r="C141" s="217" t="s">
        <v>336</v>
      </c>
      <c r="D141" s="217" t="s">
        <v>185</v>
      </c>
      <c r="E141" s="218" t="s">
        <v>1045</v>
      </c>
      <c r="F141" s="219" t="s">
        <v>1046</v>
      </c>
      <c r="G141" s="220" t="s">
        <v>188</v>
      </c>
      <c r="H141" s="221">
        <v>33</v>
      </c>
      <c r="I141" s="222"/>
      <c r="J141" s="223">
        <f>ROUND(I141*H141,2)</f>
        <v>0</v>
      </c>
      <c r="K141" s="224"/>
      <c r="L141" s="225"/>
      <c r="M141" s="226" t="s">
        <v>1</v>
      </c>
      <c r="N141" s="227" t="s">
        <v>38</v>
      </c>
      <c r="O141" s="89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0" t="s">
        <v>189</v>
      </c>
      <c r="AT141" s="230" t="s">
        <v>185</v>
      </c>
      <c r="AU141" s="230" t="s">
        <v>83</v>
      </c>
      <c r="AY141" s="15" t="s">
        <v>184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5" t="s">
        <v>81</v>
      </c>
      <c r="BK141" s="231">
        <f>ROUND(I141*H141,2)</f>
        <v>0</v>
      </c>
      <c r="BL141" s="15" t="s">
        <v>190</v>
      </c>
      <c r="BM141" s="230" t="s">
        <v>1292</v>
      </c>
    </row>
    <row r="142" s="2" customFormat="1" ht="16.5" customHeight="1">
      <c r="A142" s="36"/>
      <c r="B142" s="37"/>
      <c r="C142" s="217" t="s">
        <v>133</v>
      </c>
      <c r="D142" s="217" t="s">
        <v>185</v>
      </c>
      <c r="E142" s="218" t="s">
        <v>1209</v>
      </c>
      <c r="F142" s="219" t="s">
        <v>1137</v>
      </c>
      <c r="G142" s="220" t="s">
        <v>188</v>
      </c>
      <c r="H142" s="221">
        <v>2</v>
      </c>
      <c r="I142" s="222"/>
      <c r="J142" s="223">
        <f>ROUND(I142*H142,2)</f>
        <v>0</v>
      </c>
      <c r="K142" s="224"/>
      <c r="L142" s="225"/>
      <c r="M142" s="226" t="s">
        <v>1</v>
      </c>
      <c r="N142" s="227" t="s">
        <v>38</v>
      </c>
      <c r="O142" s="89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0" t="s">
        <v>189</v>
      </c>
      <c r="AT142" s="230" t="s">
        <v>185</v>
      </c>
      <c r="AU142" s="230" t="s">
        <v>83</v>
      </c>
      <c r="AY142" s="15" t="s">
        <v>184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5" t="s">
        <v>81</v>
      </c>
      <c r="BK142" s="231">
        <f>ROUND(I142*H142,2)</f>
        <v>0</v>
      </c>
      <c r="BL142" s="15" t="s">
        <v>190</v>
      </c>
      <c r="BM142" s="230" t="s">
        <v>239</v>
      </c>
    </row>
    <row r="143" s="2" customFormat="1" ht="16.5" customHeight="1">
      <c r="A143" s="36"/>
      <c r="B143" s="37"/>
      <c r="C143" s="217" t="s">
        <v>136</v>
      </c>
      <c r="D143" s="217" t="s">
        <v>185</v>
      </c>
      <c r="E143" s="218" t="s">
        <v>1210</v>
      </c>
      <c r="F143" s="219" t="s">
        <v>1211</v>
      </c>
      <c r="G143" s="220" t="s">
        <v>188</v>
      </c>
      <c r="H143" s="221">
        <v>1</v>
      </c>
      <c r="I143" s="222"/>
      <c r="J143" s="223">
        <f>ROUND(I143*H143,2)</f>
        <v>0</v>
      </c>
      <c r="K143" s="224"/>
      <c r="L143" s="225"/>
      <c r="M143" s="226" t="s">
        <v>1</v>
      </c>
      <c r="N143" s="227" t="s">
        <v>38</v>
      </c>
      <c r="O143" s="89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0" t="s">
        <v>189</v>
      </c>
      <c r="AT143" s="230" t="s">
        <v>185</v>
      </c>
      <c r="AU143" s="230" t="s">
        <v>83</v>
      </c>
      <c r="AY143" s="15" t="s">
        <v>184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5" t="s">
        <v>81</v>
      </c>
      <c r="BK143" s="231">
        <f>ROUND(I143*H143,2)</f>
        <v>0</v>
      </c>
      <c r="BL143" s="15" t="s">
        <v>190</v>
      </c>
      <c r="BM143" s="230" t="s">
        <v>242</v>
      </c>
    </row>
    <row r="144" s="2" customFormat="1" ht="16.5" customHeight="1">
      <c r="A144" s="36"/>
      <c r="B144" s="37"/>
      <c r="C144" s="217" t="s">
        <v>7</v>
      </c>
      <c r="D144" s="217" t="s">
        <v>185</v>
      </c>
      <c r="E144" s="218" t="s">
        <v>1212</v>
      </c>
      <c r="F144" s="219" t="s">
        <v>1056</v>
      </c>
      <c r="G144" s="220" t="s">
        <v>188</v>
      </c>
      <c r="H144" s="221">
        <v>1</v>
      </c>
      <c r="I144" s="222"/>
      <c r="J144" s="223">
        <f>ROUND(I144*H144,2)</f>
        <v>0</v>
      </c>
      <c r="K144" s="224"/>
      <c r="L144" s="225"/>
      <c r="M144" s="226" t="s">
        <v>1</v>
      </c>
      <c r="N144" s="227" t="s">
        <v>38</v>
      </c>
      <c r="O144" s="89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0" t="s">
        <v>189</v>
      </c>
      <c r="AT144" s="230" t="s">
        <v>185</v>
      </c>
      <c r="AU144" s="230" t="s">
        <v>83</v>
      </c>
      <c r="AY144" s="15" t="s">
        <v>184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5" t="s">
        <v>81</v>
      </c>
      <c r="BK144" s="231">
        <f>ROUND(I144*H144,2)</f>
        <v>0</v>
      </c>
      <c r="BL144" s="15" t="s">
        <v>190</v>
      </c>
      <c r="BM144" s="230" t="s">
        <v>248</v>
      </c>
    </row>
    <row r="145" s="2" customFormat="1" ht="16.5" customHeight="1">
      <c r="A145" s="36"/>
      <c r="B145" s="37"/>
      <c r="C145" s="217" t="s">
        <v>141</v>
      </c>
      <c r="D145" s="217" t="s">
        <v>185</v>
      </c>
      <c r="E145" s="218" t="s">
        <v>1213</v>
      </c>
      <c r="F145" s="219" t="s">
        <v>1058</v>
      </c>
      <c r="G145" s="220" t="s">
        <v>188</v>
      </c>
      <c r="H145" s="221">
        <v>2</v>
      </c>
      <c r="I145" s="222"/>
      <c r="J145" s="223">
        <f>ROUND(I145*H145,2)</f>
        <v>0</v>
      </c>
      <c r="K145" s="224"/>
      <c r="L145" s="225"/>
      <c r="M145" s="226" t="s">
        <v>1</v>
      </c>
      <c r="N145" s="227" t="s">
        <v>38</v>
      </c>
      <c r="O145" s="89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0" t="s">
        <v>189</v>
      </c>
      <c r="AT145" s="230" t="s">
        <v>185</v>
      </c>
      <c r="AU145" s="230" t="s">
        <v>83</v>
      </c>
      <c r="AY145" s="15" t="s">
        <v>184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5" t="s">
        <v>81</v>
      </c>
      <c r="BK145" s="231">
        <f>ROUND(I145*H145,2)</f>
        <v>0</v>
      </c>
      <c r="BL145" s="15" t="s">
        <v>190</v>
      </c>
      <c r="BM145" s="230" t="s">
        <v>251</v>
      </c>
    </row>
    <row r="146" s="2" customFormat="1" ht="16.5" customHeight="1">
      <c r="A146" s="36"/>
      <c r="B146" s="37"/>
      <c r="C146" s="217" t="s">
        <v>251</v>
      </c>
      <c r="D146" s="217" t="s">
        <v>185</v>
      </c>
      <c r="E146" s="218" t="s">
        <v>1293</v>
      </c>
      <c r="F146" s="219" t="s">
        <v>1060</v>
      </c>
      <c r="G146" s="220" t="s">
        <v>188</v>
      </c>
      <c r="H146" s="221">
        <v>8</v>
      </c>
      <c r="I146" s="222"/>
      <c r="J146" s="223">
        <f>ROUND(I146*H146,2)</f>
        <v>0</v>
      </c>
      <c r="K146" s="224"/>
      <c r="L146" s="225"/>
      <c r="M146" s="226" t="s">
        <v>1</v>
      </c>
      <c r="N146" s="227" t="s">
        <v>38</v>
      </c>
      <c r="O146" s="89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0" t="s">
        <v>189</v>
      </c>
      <c r="AT146" s="230" t="s">
        <v>185</v>
      </c>
      <c r="AU146" s="230" t="s">
        <v>83</v>
      </c>
      <c r="AY146" s="15" t="s">
        <v>184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5" t="s">
        <v>81</v>
      </c>
      <c r="BK146" s="231">
        <f>ROUND(I146*H146,2)</f>
        <v>0</v>
      </c>
      <c r="BL146" s="15" t="s">
        <v>190</v>
      </c>
      <c r="BM146" s="230" t="s">
        <v>1294</v>
      </c>
    </row>
    <row r="147" s="2" customFormat="1" ht="16.5" customHeight="1">
      <c r="A147" s="36"/>
      <c r="B147" s="37"/>
      <c r="C147" s="217" t="s">
        <v>330</v>
      </c>
      <c r="D147" s="217" t="s">
        <v>185</v>
      </c>
      <c r="E147" s="218" t="s">
        <v>1295</v>
      </c>
      <c r="F147" s="219" t="s">
        <v>1062</v>
      </c>
      <c r="G147" s="220" t="s">
        <v>188</v>
      </c>
      <c r="H147" s="221">
        <v>2</v>
      </c>
      <c r="I147" s="222"/>
      <c r="J147" s="223">
        <f>ROUND(I147*H147,2)</f>
        <v>0</v>
      </c>
      <c r="K147" s="224"/>
      <c r="L147" s="225"/>
      <c r="M147" s="226" t="s">
        <v>1</v>
      </c>
      <c r="N147" s="227" t="s">
        <v>38</v>
      </c>
      <c r="O147" s="89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0" t="s">
        <v>189</v>
      </c>
      <c r="AT147" s="230" t="s">
        <v>185</v>
      </c>
      <c r="AU147" s="230" t="s">
        <v>83</v>
      </c>
      <c r="AY147" s="15" t="s">
        <v>184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5" t="s">
        <v>81</v>
      </c>
      <c r="BK147" s="231">
        <f>ROUND(I147*H147,2)</f>
        <v>0</v>
      </c>
      <c r="BL147" s="15" t="s">
        <v>190</v>
      </c>
      <c r="BM147" s="230" t="s">
        <v>1296</v>
      </c>
    </row>
    <row r="148" s="2" customFormat="1" ht="21.75" customHeight="1">
      <c r="A148" s="36"/>
      <c r="B148" s="37"/>
      <c r="C148" s="217" t="s">
        <v>255</v>
      </c>
      <c r="D148" s="217" t="s">
        <v>185</v>
      </c>
      <c r="E148" s="218" t="s">
        <v>1297</v>
      </c>
      <c r="F148" s="219" t="s">
        <v>1298</v>
      </c>
      <c r="G148" s="220" t="s">
        <v>188</v>
      </c>
      <c r="H148" s="221">
        <v>10</v>
      </c>
      <c r="I148" s="222"/>
      <c r="J148" s="223">
        <f>ROUND(I148*H148,2)</f>
        <v>0</v>
      </c>
      <c r="K148" s="224"/>
      <c r="L148" s="225"/>
      <c r="M148" s="226" t="s">
        <v>1</v>
      </c>
      <c r="N148" s="227" t="s">
        <v>38</v>
      </c>
      <c r="O148" s="89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0" t="s">
        <v>189</v>
      </c>
      <c r="AT148" s="230" t="s">
        <v>185</v>
      </c>
      <c r="AU148" s="230" t="s">
        <v>83</v>
      </c>
      <c r="AY148" s="15" t="s">
        <v>184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5" t="s">
        <v>81</v>
      </c>
      <c r="BK148" s="231">
        <f>ROUND(I148*H148,2)</f>
        <v>0</v>
      </c>
      <c r="BL148" s="15" t="s">
        <v>190</v>
      </c>
      <c r="BM148" s="230" t="s">
        <v>1299</v>
      </c>
    </row>
    <row r="149" s="2" customFormat="1" ht="16.5" customHeight="1">
      <c r="A149" s="36"/>
      <c r="B149" s="37"/>
      <c r="C149" s="217" t="s">
        <v>252</v>
      </c>
      <c r="D149" s="217" t="s">
        <v>185</v>
      </c>
      <c r="E149" s="218" t="s">
        <v>1214</v>
      </c>
      <c r="F149" s="219" t="s">
        <v>1065</v>
      </c>
      <c r="G149" s="220" t="s">
        <v>188</v>
      </c>
      <c r="H149" s="221">
        <v>5</v>
      </c>
      <c r="I149" s="222"/>
      <c r="J149" s="223">
        <f>ROUND(I149*H149,2)</f>
        <v>0</v>
      </c>
      <c r="K149" s="224"/>
      <c r="L149" s="225"/>
      <c r="M149" s="226" t="s">
        <v>1</v>
      </c>
      <c r="N149" s="227" t="s">
        <v>38</v>
      </c>
      <c r="O149" s="89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30" t="s">
        <v>189</v>
      </c>
      <c r="AT149" s="230" t="s">
        <v>185</v>
      </c>
      <c r="AU149" s="230" t="s">
        <v>83</v>
      </c>
      <c r="AY149" s="15" t="s">
        <v>184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5" t="s">
        <v>81</v>
      </c>
      <c r="BK149" s="231">
        <f>ROUND(I149*H149,2)</f>
        <v>0</v>
      </c>
      <c r="BL149" s="15" t="s">
        <v>190</v>
      </c>
      <c r="BM149" s="230" t="s">
        <v>255</v>
      </c>
    </row>
    <row r="150" s="2" customFormat="1" ht="16.5" customHeight="1">
      <c r="A150" s="36"/>
      <c r="B150" s="37"/>
      <c r="C150" s="217" t="s">
        <v>218</v>
      </c>
      <c r="D150" s="217" t="s">
        <v>185</v>
      </c>
      <c r="E150" s="218" t="s">
        <v>1215</v>
      </c>
      <c r="F150" s="219" t="s">
        <v>1216</v>
      </c>
      <c r="G150" s="220" t="s">
        <v>188</v>
      </c>
      <c r="H150" s="221">
        <v>2</v>
      </c>
      <c r="I150" s="222"/>
      <c r="J150" s="223">
        <f>ROUND(I150*H150,2)</f>
        <v>0</v>
      </c>
      <c r="K150" s="224"/>
      <c r="L150" s="225"/>
      <c r="M150" s="226" t="s">
        <v>1</v>
      </c>
      <c r="N150" s="227" t="s">
        <v>38</v>
      </c>
      <c r="O150" s="89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0" t="s">
        <v>189</v>
      </c>
      <c r="AT150" s="230" t="s">
        <v>185</v>
      </c>
      <c r="AU150" s="230" t="s">
        <v>83</v>
      </c>
      <c r="AY150" s="15" t="s">
        <v>184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5" t="s">
        <v>81</v>
      </c>
      <c r="BK150" s="231">
        <f>ROUND(I150*H150,2)</f>
        <v>0</v>
      </c>
      <c r="BL150" s="15" t="s">
        <v>190</v>
      </c>
      <c r="BM150" s="230" t="s">
        <v>258</v>
      </c>
    </row>
    <row r="151" s="2" customFormat="1" ht="16.5" customHeight="1">
      <c r="A151" s="36"/>
      <c r="B151" s="37"/>
      <c r="C151" s="217" t="s">
        <v>259</v>
      </c>
      <c r="D151" s="217" t="s">
        <v>185</v>
      </c>
      <c r="E151" s="218" t="s">
        <v>1217</v>
      </c>
      <c r="F151" s="219" t="s">
        <v>1067</v>
      </c>
      <c r="G151" s="220" t="s">
        <v>538</v>
      </c>
      <c r="H151" s="221">
        <v>30</v>
      </c>
      <c r="I151" s="222"/>
      <c r="J151" s="223">
        <f>ROUND(I151*H151,2)</f>
        <v>0</v>
      </c>
      <c r="K151" s="224"/>
      <c r="L151" s="225"/>
      <c r="M151" s="226" t="s">
        <v>1</v>
      </c>
      <c r="N151" s="227" t="s">
        <v>38</v>
      </c>
      <c r="O151" s="89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30" t="s">
        <v>189</v>
      </c>
      <c r="AT151" s="230" t="s">
        <v>185</v>
      </c>
      <c r="AU151" s="230" t="s">
        <v>83</v>
      </c>
      <c r="AY151" s="15" t="s">
        <v>184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5" t="s">
        <v>81</v>
      </c>
      <c r="BK151" s="231">
        <f>ROUND(I151*H151,2)</f>
        <v>0</v>
      </c>
      <c r="BL151" s="15" t="s">
        <v>190</v>
      </c>
      <c r="BM151" s="230" t="s">
        <v>262</v>
      </c>
    </row>
    <row r="152" s="2" customFormat="1" ht="24.15" customHeight="1">
      <c r="A152" s="36"/>
      <c r="B152" s="37"/>
      <c r="C152" s="217" t="s">
        <v>221</v>
      </c>
      <c r="D152" s="217" t="s">
        <v>185</v>
      </c>
      <c r="E152" s="218" t="s">
        <v>1218</v>
      </c>
      <c r="F152" s="219" t="s">
        <v>1069</v>
      </c>
      <c r="G152" s="220" t="s">
        <v>560</v>
      </c>
      <c r="H152" s="221">
        <v>1</v>
      </c>
      <c r="I152" s="222"/>
      <c r="J152" s="223">
        <f>ROUND(I152*H152,2)</f>
        <v>0</v>
      </c>
      <c r="K152" s="224"/>
      <c r="L152" s="225"/>
      <c r="M152" s="226" t="s">
        <v>1</v>
      </c>
      <c r="N152" s="227" t="s">
        <v>38</v>
      </c>
      <c r="O152" s="89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0" t="s">
        <v>189</v>
      </c>
      <c r="AT152" s="230" t="s">
        <v>185</v>
      </c>
      <c r="AU152" s="230" t="s">
        <v>83</v>
      </c>
      <c r="AY152" s="15" t="s">
        <v>184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5" t="s">
        <v>81</v>
      </c>
      <c r="BK152" s="231">
        <f>ROUND(I152*H152,2)</f>
        <v>0</v>
      </c>
      <c r="BL152" s="15" t="s">
        <v>190</v>
      </c>
      <c r="BM152" s="230" t="s">
        <v>265</v>
      </c>
    </row>
    <row r="153" s="2" customFormat="1" ht="16.5" customHeight="1">
      <c r="A153" s="36"/>
      <c r="B153" s="37"/>
      <c r="C153" s="217" t="s">
        <v>266</v>
      </c>
      <c r="D153" s="217" t="s">
        <v>185</v>
      </c>
      <c r="E153" s="218" t="s">
        <v>1219</v>
      </c>
      <c r="F153" s="219" t="s">
        <v>1071</v>
      </c>
      <c r="G153" s="220" t="s">
        <v>538</v>
      </c>
      <c r="H153" s="221">
        <v>20</v>
      </c>
      <c r="I153" s="222"/>
      <c r="J153" s="223">
        <f>ROUND(I153*H153,2)</f>
        <v>0</v>
      </c>
      <c r="K153" s="224"/>
      <c r="L153" s="225"/>
      <c r="M153" s="226" t="s">
        <v>1</v>
      </c>
      <c r="N153" s="227" t="s">
        <v>38</v>
      </c>
      <c r="O153" s="89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30" t="s">
        <v>189</v>
      </c>
      <c r="AT153" s="230" t="s">
        <v>185</v>
      </c>
      <c r="AU153" s="230" t="s">
        <v>83</v>
      </c>
      <c r="AY153" s="15" t="s">
        <v>184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5" t="s">
        <v>81</v>
      </c>
      <c r="BK153" s="231">
        <f>ROUND(I153*H153,2)</f>
        <v>0</v>
      </c>
      <c r="BL153" s="15" t="s">
        <v>190</v>
      </c>
      <c r="BM153" s="230" t="s">
        <v>269</v>
      </c>
    </row>
    <row r="154" s="2" customFormat="1" ht="21.75" customHeight="1">
      <c r="A154" s="36"/>
      <c r="B154" s="37"/>
      <c r="C154" s="217" t="s">
        <v>224</v>
      </c>
      <c r="D154" s="217" t="s">
        <v>185</v>
      </c>
      <c r="E154" s="218" t="s">
        <v>1220</v>
      </c>
      <c r="F154" s="219" t="s">
        <v>1073</v>
      </c>
      <c r="G154" s="220" t="s">
        <v>188</v>
      </c>
      <c r="H154" s="221">
        <v>1</v>
      </c>
      <c r="I154" s="222"/>
      <c r="J154" s="223">
        <f>ROUND(I154*H154,2)</f>
        <v>0</v>
      </c>
      <c r="K154" s="224"/>
      <c r="L154" s="225"/>
      <c r="M154" s="226" t="s">
        <v>1</v>
      </c>
      <c r="N154" s="227" t="s">
        <v>38</v>
      </c>
      <c r="O154" s="89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0" t="s">
        <v>189</v>
      </c>
      <c r="AT154" s="230" t="s">
        <v>185</v>
      </c>
      <c r="AU154" s="230" t="s">
        <v>83</v>
      </c>
      <c r="AY154" s="15" t="s">
        <v>184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5" t="s">
        <v>81</v>
      </c>
      <c r="BK154" s="231">
        <f>ROUND(I154*H154,2)</f>
        <v>0</v>
      </c>
      <c r="BL154" s="15" t="s">
        <v>190</v>
      </c>
      <c r="BM154" s="230" t="s">
        <v>272</v>
      </c>
    </row>
    <row r="155" s="2" customFormat="1" ht="16.5" customHeight="1">
      <c r="A155" s="36"/>
      <c r="B155" s="37"/>
      <c r="C155" s="217" t="s">
        <v>273</v>
      </c>
      <c r="D155" s="217" t="s">
        <v>185</v>
      </c>
      <c r="E155" s="218" t="s">
        <v>1221</v>
      </c>
      <c r="F155" s="219" t="s">
        <v>1075</v>
      </c>
      <c r="G155" s="220" t="s">
        <v>188</v>
      </c>
      <c r="H155" s="221">
        <v>5</v>
      </c>
      <c r="I155" s="222"/>
      <c r="J155" s="223">
        <f>ROUND(I155*H155,2)</f>
        <v>0</v>
      </c>
      <c r="K155" s="224"/>
      <c r="L155" s="225"/>
      <c r="M155" s="226" t="s">
        <v>1</v>
      </c>
      <c r="N155" s="227" t="s">
        <v>38</v>
      </c>
      <c r="O155" s="89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30" t="s">
        <v>189</v>
      </c>
      <c r="AT155" s="230" t="s">
        <v>185</v>
      </c>
      <c r="AU155" s="230" t="s">
        <v>83</v>
      </c>
      <c r="AY155" s="15" t="s">
        <v>184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5" t="s">
        <v>81</v>
      </c>
      <c r="BK155" s="231">
        <f>ROUND(I155*H155,2)</f>
        <v>0</v>
      </c>
      <c r="BL155" s="15" t="s">
        <v>190</v>
      </c>
      <c r="BM155" s="230" t="s">
        <v>276</v>
      </c>
    </row>
    <row r="156" s="2" customFormat="1" ht="16.5" customHeight="1">
      <c r="A156" s="36"/>
      <c r="B156" s="37"/>
      <c r="C156" s="217" t="s">
        <v>227</v>
      </c>
      <c r="D156" s="217" t="s">
        <v>185</v>
      </c>
      <c r="E156" s="218" t="s">
        <v>1222</v>
      </c>
      <c r="F156" s="219" t="s">
        <v>1077</v>
      </c>
      <c r="G156" s="220" t="s">
        <v>188</v>
      </c>
      <c r="H156" s="221">
        <v>20</v>
      </c>
      <c r="I156" s="222"/>
      <c r="J156" s="223">
        <f>ROUND(I156*H156,2)</f>
        <v>0</v>
      </c>
      <c r="K156" s="224"/>
      <c r="L156" s="225"/>
      <c r="M156" s="226" t="s">
        <v>1</v>
      </c>
      <c r="N156" s="227" t="s">
        <v>38</v>
      </c>
      <c r="O156" s="89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0" t="s">
        <v>189</v>
      </c>
      <c r="AT156" s="230" t="s">
        <v>185</v>
      </c>
      <c r="AU156" s="230" t="s">
        <v>83</v>
      </c>
      <c r="AY156" s="15" t="s">
        <v>184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5" t="s">
        <v>81</v>
      </c>
      <c r="BK156" s="231">
        <f>ROUND(I156*H156,2)</f>
        <v>0</v>
      </c>
      <c r="BL156" s="15" t="s">
        <v>190</v>
      </c>
      <c r="BM156" s="230" t="s">
        <v>279</v>
      </c>
    </row>
    <row r="157" s="2" customFormat="1" ht="16.5" customHeight="1">
      <c r="A157" s="36"/>
      <c r="B157" s="37"/>
      <c r="C157" s="217" t="s">
        <v>280</v>
      </c>
      <c r="D157" s="217" t="s">
        <v>185</v>
      </c>
      <c r="E157" s="218" t="s">
        <v>1223</v>
      </c>
      <c r="F157" s="219" t="s">
        <v>1079</v>
      </c>
      <c r="G157" s="220" t="s">
        <v>188</v>
      </c>
      <c r="H157" s="221">
        <v>50</v>
      </c>
      <c r="I157" s="222"/>
      <c r="J157" s="223">
        <f>ROUND(I157*H157,2)</f>
        <v>0</v>
      </c>
      <c r="K157" s="224"/>
      <c r="L157" s="225"/>
      <c r="M157" s="226" t="s">
        <v>1</v>
      </c>
      <c r="N157" s="227" t="s">
        <v>38</v>
      </c>
      <c r="O157" s="89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30" t="s">
        <v>189</v>
      </c>
      <c r="AT157" s="230" t="s">
        <v>185</v>
      </c>
      <c r="AU157" s="230" t="s">
        <v>83</v>
      </c>
      <c r="AY157" s="15" t="s">
        <v>184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5" t="s">
        <v>81</v>
      </c>
      <c r="BK157" s="231">
        <f>ROUND(I157*H157,2)</f>
        <v>0</v>
      </c>
      <c r="BL157" s="15" t="s">
        <v>190</v>
      </c>
      <c r="BM157" s="230" t="s">
        <v>283</v>
      </c>
    </row>
    <row r="158" s="2" customFormat="1" ht="16.5" customHeight="1">
      <c r="A158" s="36"/>
      <c r="B158" s="37"/>
      <c r="C158" s="217" t="s">
        <v>230</v>
      </c>
      <c r="D158" s="217" t="s">
        <v>185</v>
      </c>
      <c r="E158" s="218" t="s">
        <v>1224</v>
      </c>
      <c r="F158" s="219" t="s">
        <v>1081</v>
      </c>
      <c r="G158" s="220" t="s">
        <v>188</v>
      </c>
      <c r="H158" s="221">
        <v>10</v>
      </c>
      <c r="I158" s="222"/>
      <c r="J158" s="223">
        <f>ROUND(I158*H158,2)</f>
        <v>0</v>
      </c>
      <c r="K158" s="224"/>
      <c r="L158" s="225"/>
      <c r="M158" s="226" t="s">
        <v>1</v>
      </c>
      <c r="N158" s="227" t="s">
        <v>38</v>
      </c>
      <c r="O158" s="89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30" t="s">
        <v>189</v>
      </c>
      <c r="AT158" s="230" t="s">
        <v>185</v>
      </c>
      <c r="AU158" s="230" t="s">
        <v>83</v>
      </c>
      <c r="AY158" s="15" t="s">
        <v>184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5" t="s">
        <v>81</v>
      </c>
      <c r="BK158" s="231">
        <f>ROUND(I158*H158,2)</f>
        <v>0</v>
      </c>
      <c r="BL158" s="15" t="s">
        <v>190</v>
      </c>
      <c r="BM158" s="230" t="s">
        <v>286</v>
      </c>
    </row>
    <row r="159" s="2" customFormat="1" ht="16.5" customHeight="1">
      <c r="A159" s="36"/>
      <c r="B159" s="37"/>
      <c r="C159" s="217" t="s">
        <v>287</v>
      </c>
      <c r="D159" s="217" t="s">
        <v>185</v>
      </c>
      <c r="E159" s="218" t="s">
        <v>1225</v>
      </c>
      <c r="F159" s="219" t="s">
        <v>1083</v>
      </c>
      <c r="G159" s="220" t="s">
        <v>188</v>
      </c>
      <c r="H159" s="221">
        <v>5</v>
      </c>
      <c r="I159" s="222"/>
      <c r="J159" s="223">
        <f>ROUND(I159*H159,2)</f>
        <v>0</v>
      </c>
      <c r="K159" s="224"/>
      <c r="L159" s="225"/>
      <c r="M159" s="226" t="s">
        <v>1</v>
      </c>
      <c r="N159" s="227" t="s">
        <v>38</v>
      </c>
      <c r="O159" s="89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30" t="s">
        <v>189</v>
      </c>
      <c r="AT159" s="230" t="s">
        <v>185</v>
      </c>
      <c r="AU159" s="230" t="s">
        <v>83</v>
      </c>
      <c r="AY159" s="15" t="s">
        <v>184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5" t="s">
        <v>81</v>
      </c>
      <c r="BK159" s="231">
        <f>ROUND(I159*H159,2)</f>
        <v>0</v>
      </c>
      <c r="BL159" s="15" t="s">
        <v>190</v>
      </c>
      <c r="BM159" s="230" t="s">
        <v>290</v>
      </c>
    </row>
    <row r="160" s="2" customFormat="1" ht="16.5" customHeight="1">
      <c r="A160" s="36"/>
      <c r="B160" s="37"/>
      <c r="C160" s="217" t="s">
        <v>233</v>
      </c>
      <c r="D160" s="217" t="s">
        <v>185</v>
      </c>
      <c r="E160" s="218" t="s">
        <v>1226</v>
      </c>
      <c r="F160" s="219" t="s">
        <v>1085</v>
      </c>
      <c r="G160" s="220" t="s">
        <v>188</v>
      </c>
      <c r="H160" s="221">
        <v>10</v>
      </c>
      <c r="I160" s="222"/>
      <c r="J160" s="223">
        <f>ROUND(I160*H160,2)</f>
        <v>0</v>
      </c>
      <c r="K160" s="224"/>
      <c r="L160" s="225"/>
      <c r="M160" s="226" t="s">
        <v>1</v>
      </c>
      <c r="N160" s="227" t="s">
        <v>38</v>
      </c>
      <c r="O160" s="89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30" t="s">
        <v>189</v>
      </c>
      <c r="AT160" s="230" t="s">
        <v>185</v>
      </c>
      <c r="AU160" s="230" t="s">
        <v>83</v>
      </c>
      <c r="AY160" s="15" t="s">
        <v>184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5" t="s">
        <v>81</v>
      </c>
      <c r="BK160" s="231">
        <f>ROUND(I160*H160,2)</f>
        <v>0</v>
      </c>
      <c r="BL160" s="15" t="s">
        <v>190</v>
      </c>
      <c r="BM160" s="230" t="s">
        <v>293</v>
      </c>
    </row>
    <row r="161" s="2" customFormat="1" ht="16.5" customHeight="1">
      <c r="A161" s="36"/>
      <c r="B161" s="37"/>
      <c r="C161" s="217" t="s">
        <v>294</v>
      </c>
      <c r="D161" s="217" t="s">
        <v>185</v>
      </c>
      <c r="E161" s="218" t="s">
        <v>1227</v>
      </c>
      <c r="F161" s="219" t="s">
        <v>1087</v>
      </c>
      <c r="G161" s="220" t="s">
        <v>188</v>
      </c>
      <c r="H161" s="221">
        <v>50</v>
      </c>
      <c r="I161" s="222"/>
      <c r="J161" s="223">
        <f>ROUND(I161*H161,2)</f>
        <v>0</v>
      </c>
      <c r="K161" s="224"/>
      <c r="L161" s="225"/>
      <c r="M161" s="226" t="s">
        <v>1</v>
      </c>
      <c r="N161" s="227" t="s">
        <v>38</v>
      </c>
      <c r="O161" s="89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30" t="s">
        <v>189</v>
      </c>
      <c r="AT161" s="230" t="s">
        <v>185</v>
      </c>
      <c r="AU161" s="230" t="s">
        <v>83</v>
      </c>
      <c r="AY161" s="15" t="s">
        <v>184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5" t="s">
        <v>81</v>
      </c>
      <c r="BK161" s="231">
        <f>ROUND(I161*H161,2)</f>
        <v>0</v>
      </c>
      <c r="BL161" s="15" t="s">
        <v>190</v>
      </c>
      <c r="BM161" s="230" t="s">
        <v>297</v>
      </c>
    </row>
    <row r="162" s="2" customFormat="1" ht="16.5" customHeight="1">
      <c r="A162" s="36"/>
      <c r="B162" s="37"/>
      <c r="C162" s="217" t="s">
        <v>236</v>
      </c>
      <c r="D162" s="217" t="s">
        <v>185</v>
      </c>
      <c r="E162" s="218" t="s">
        <v>1228</v>
      </c>
      <c r="F162" s="219" t="s">
        <v>1089</v>
      </c>
      <c r="G162" s="220" t="s">
        <v>188</v>
      </c>
      <c r="H162" s="221">
        <v>10</v>
      </c>
      <c r="I162" s="222"/>
      <c r="J162" s="223">
        <f>ROUND(I162*H162,2)</f>
        <v>0</v>
      </c>
      <c r="K162" s="224"/>
      <c r="L162" s="225"/>
      <c r="M162" s="226" t="s">
        <v>1</v>
      </c>
      <c r="N162" s="227" t="s">
        <v>38</v>
      </c>
      <c r="O162" s="89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30" t="s">
        <v>189</v>
      </c>
      <c r="AT162" s="230" t="s">
        <v>185</v>
      </c>
      <c r="AU162" s="230" t="s">
        <v>83</v>
      </c>
      <c r="AY162" s="15" t="s">
        <v>184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5" t="s">
        <v>81</v>
      </c>
      <c r="BK162" s="231">
        <f>ROUND(I162*H162,2)</f>
        <v>0</v>
      </c>
      <c r="BL162" s="15" t="s">
        <v>190</v>
      </c>
      <c r="BM162" s="230" t="s">
        <v>300</v>
      </c>
    </row>
    <row r="163" s="2" customFormat="1" ht="24.15" customHeight="1">
      <c r="A163" s="36"/>
      <c r="B163" s="37"/>
      <c r="C163" s="217" t="s">
        <v>301</v>
      </c>
      <c r="D163" s="217" t="s">
        <v>185</v>
      </c>
      <c r="E163" s="218" t="s">
        <v>1229</v>
      </c>
      <c r="F163" s="219" t="s">
        <v>1091</v>
      </c>
      <c r="G163" s="220" t="s">
        <v>560</v>
      </c>
      <c r="H163" s="221">
        <v>1</v>
      </c>
      <c r="I163" s="222"/>
      <c r="J163" s="223">
        <f>ROUND(I163*H163,2)</f>
        <v>0</v>
      </c>
      <c r="K163" s="224"/>
      <c r="L163" s="225"/>
      <c r="M163" s="226" t="s">
        <v>1</v>
      </c>
      <c r="N163" s="227" t="s">
        <v>38</v>
      </c>
      <c r="O163" s="89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30" t="s">
        <v>189</v>
      </c>
      <c r="AT163" s="230" t="s">
        <v>185</v>
      </c>
      <c r="AU163" s="230" t="s">
        <v>83</v>
      </c>
      <c r="AY163" s="15" t="s">
        <v>184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5" t="s">
        <v>81</v>
      </c>
      <c r="BK163" s="231">
        <f>ROUND(I163*H163,2)</f>
        <v>0</v>
      </c>
      <c r="BL163" s="15" t="s">
        <v>190</v>
      </c>
      <c r="BM163" s="230" t="s">
        <v>304</v>
      </c>
    </row>
    <row r="164" s="2" customFormat="1" ht="16.5" customHeight="1">
      <c r="A164" s="36"/>
      <c r="B164" s="37"/>
      <c r="C164" s="237" t="s">
        <v>239</v>
      </c>
      <c r="D164" s="237" t="s">
        <v>858</v>
      </c>
      <c r="E164" s="238" t="s">
        <v>1230</v>
      </c>
      <c r="F164" s="239" t="s">
        <v>1093</v>
      </c>
      <c r="G164" s="240" t="s">
        <v>861</v>
      </c>
      <c r="H164" s="241">
        <v>164</v>
      </c>
      <c r="I164" s="242"/>
      <c r="J164" s="243">
        <f>ROUND(I164*H164,2)</f>
        <v>0</v>
      </c>
      <c r="K164" s="244"/>
      <c r="L164" s="42"/>
      <c r="M164" s="245" t="s">
        <v>1</v>
      </c>
      <c r="N164" s="246" t="s">
        <v>38</v>
      </c>
      <c r="O164" s="89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30" t="s">
        <v>190</v>
      </c>
      <c r="AT164" s="230" t="s">
        <v>858</v>
      </c>
      <c r="AU164" s="230" t="s">
        <v>83</v>
      </c>
      <c r="AY164" s="15" t="s">
        <v>184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5" t="s">
        <v>81</v>
      </c>
      <c r="BK164" s="231">
        <f>ROUND(I164*H164,2)</f>
        <v>0</v>
      </c>
      <c r="BL164" s="15" t="s">
        <v>190</v>
      </c>
      <c r="BM164" s="230" t="s">
        <v>307</v>
      </c>
    </row>
    <row r="165" s="2" customFormat="1" ht="16.5" customHeight="1">
      <c r="A165" s="36"/>
      <c r="B165" s="37"/>
      <c r="C165" s="237" t="s">
        <v>309</v>
      </c>
      <c r="D165" s="237" t="s">
        <v>858</v>
      </c>
      <c r="E165" s="238" t="s">
        <v>1231</v>
      </c>
      <c r="F165" s="239" t="s">
        <v>1300</v>
      </c>
      <c r="G165" s="240" t="s">
        <v>188</v>
      </c>
      <c r="H165" s="241">
        <v>1</v>
      </c>
      <c r="I165" s="242"/>
      <c r="J165" s="243">
        <f>ROUND(I165*H165,2)</f>
        <v>0</v>
      </c>
      <c r="K165" s="244"/>
      <c r="L165" s="42"/>
      <c r="M165" s="245" t="s">
        <v>1</v>
      </c>
      <c r="N165" s="246" t="s">
        <v>38</v>
      </c>
      <c r="O165" s="89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30" t="s">
        <v>190</v>
      </c>
      <c r="AT165" s="230" t="s">
        <v>858</v>
      </c>
      <c r="AU165" s="230" t="s">
        <v>83</v>
      </c>
      <c r="AY165" s="15" t="s">
        <v>184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5" t="s">
        <v>81</v>
      </c>
      <c r="BK165" s="231">
        <f>ROUND(I165*H165,2)</f>
        <v>0</v>
      </c>
      <c r="BL165" s="15" t="s">
        <v>190</v>
      </c>
      <c r="BM165" s="230" t="s">
        <v>312</v>
      </c>
    </row>
    <row r="166" s="2" customFormat="1" ht="16.5" customHeight="1">
      <c r="A166" s="36"/>
      <c r="B166" s="37"/>
      <c r="C166" s="237" t="s">
        <v>242</v>
      </c>
      <c r="D166" s="237" t="s">
        <v>858</v>
      </c>
      <c r="E166" s="238" t="s">
        <v>1233</v>
      </c>
      <c r="F166" s="239" t="s">
        <v>1301</v>
      </c>
      <c r="G166" s="240" t="s">
        <v>188</v>
      </c>
      <c r="H166" s="241">
        <v>1</v>
      </c>
      <c r="I166" s="242"/>
      <c r="J166" s="243">
        <f>ROUND(I166*H166,2)</f>
        <v>0</v>
      </c>
      <c r="K166" s="244"/>
      <c r="L166" s="42"/>
      <c r="M166" s="260" t="s">
        <v>1</v>
      </c>
      <c r="N166" s="261" t="s">
        <v>38</v>
      </c>
      <c r="O166" s="262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30" t="s">
        <v>190</v>
      </c>
      <c r="AT166" s="230" t="s">
        <v>858</v>
      </c>
      <c r="AU166" s="230" t="s">
        <v>83</v>
      </c>
      <c r="AY166" s="15" t="s">
        <v>184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5" t="s">
        <v>81</v>
      </c>
      <c r="BK166" s="231">
        <f>ROUND(I166*H166,2)</f>
        <v>0</v>
      </c>
      <c r="BL166" s="15" t="s">
        <v>190</v>
      </c>
      <c r="BM166" s="230" t="s">
        <v>315</v>
      </c>
    </row>
    <row r="167" s="2" customFormat="1" ht="6.96" customHeight="1">
      <c r="A167" s="36"/>
      <c r="B167" s="64"/>
      <c r="C167" s="65"/>
      <c r="D167" s="65"/>
      <c r="E167" s="65"/>
      <c r="F167" s="65"/>
      <c r="G167" s="65"/>
      <c r="H167" s="65"/>
      <c r="I167" s="65"/>
      <c r="J167" s="65"/>
      <c r="K167" s="65"/>
      <c r="L167" s="42"/>
      <c r="M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</row>
  </sheetData>
  <sheetProtection sheet="1" autoFilter="0" formatColumns="0" formatRows="0" objects="1" scenarios="1" spinCount="100000" saltValue="wMJpXMuVR4QHxCoMxpFuszTpsIw2iMGuxWKEjCWFgZbvYGWtLRJBx3W5xm7VHtOWx8XXjHYiimlpmN9+aOSAiQ==" hashValue="SplKz+iY5QIgRkKcZ82rSYdK+eZifDPK2b5O0cNn6+B2UPVrsbBpdHQRpPdCy+STIfRVRhmwKaw0EyWpymgkIg==" algorithmName="SHA-512" password="CC35"/>
  <autoFilter ref="C117:K166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144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Odborné učiliště Příbram - kompletní rekonstrukce el. rozvodů - dílny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145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1302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12. 5. 2021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ROUND(J118,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ROUND((SUM(BE118:BE163)),  2)</f>
        <v>0</v>
      </c>
      <c r="G33" s="36"/>
      <c r="H33" s="36"/>
      <c r="I33" s="153">
        <v>0.20999999999999999</v>
      </c>
      <c r="J33" s="152">
        <f>ROUND(((SUM(BE118:BE163))*I33),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ROUND((SUM(BF118:BF163)),  2)</f>
        <v>0</v>
      </c>
      <c r="G34" s="36"/>
      <c r="H34" s="36"/>
      <c r="I34" s="153">
        <v>0.14999999999999999</v>
      </c>
      <c r="J34" s="152">
        <f>ROUND(((SUM(BF118:BF163))*I34),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ROUND((SUM(BG118:BG163)),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ROUND((SUM(BH118:BH163)),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ROUND((SUM(BI118:BI163)),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Odborné učiliště Příbram - kompletní rekonstrukce el. rozvodů - dílny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145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09 - R7A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12. 5. 2021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148</v>
      </c>
      <c r="D94" s="174"/>
      <c r="E94" s="174"/>
      <c r="F94" s="174"/>
      <c r="G94" s="174"/>
      <c r="H94" s="174"/>
      <c r="I94" s="174"/>
      <c r="J94" s="175" t="s">
        <v>149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150</v>
      </c>
      <c r="D96" s="38"/>
      <c r="E96" s="38"/>
      <c r="F96" s="38"/>
      <c r="G96" s="38"/>
      <c r="H96" s="38"/>
      <c r="I96" s="38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151</v>
      </c>
    </row>
    <row r="97" s="9" customFormat="1" ht="24.96" customHeight="1">
      <c r="A97" s="9"/>
      <c r="B97" s="177"/>
      <c r="C97" s="178"/>
      <c r="D97" s="179" t="s">
        <v>152</v>
      </c>
      <c r="E97" s="180"/>
      <c r="F97" s="180"/>
      <c r="G97" s="180"/>
      <c r="H97" s="180"/>
      <c r="I97" s="180"/>
      <c r="J97" s="181">
        <f>J119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1303</v>
      </c>
      <c r="E98" s="186"/>
      <c r="F98" s="186"/>
      <c r="G98" s="186"/>
      <c r="H98" s="186"/>
      <c r="I98" s="186"/>
      <c r="J98" s="187">
        <f>J120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170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6.25" customHeight="1">
      <c r="A108" s="36"/>
      <c r="B108" s="37"/>
      <c r="C108" s="38"/>
      <c r="D108" s="38"/>
      <c r="E108" s="172" t="str">
        <f>E7</f>
        <v>Odborné učiliště Příbram - kompletní rekonstrukce el. rozvodů - dílny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145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4" t="str">
        <f>E9</f>
        <v>09 - R7A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8"/>
      <c r="E112" s="38"/>
      <c r="F112" s="25" t="str">
        <f>F12</f>
        <v xml:space="preserve"> </v>
      </c>
      <c r="G112" s="38"/>
      <c r="H112" s="38"/>
      <c r="I112" s="30" t="s">
        <v>22</v>
      </c>
      <c r="J112" s="77" t="str">
        <f>IF(J12="","",J12)</f>
        <v>12. 5. 2021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24</v>
      </c>
      <c r="D114" s="38"/>
      <c r="E114" s="38"/>
      <c r="F114" s="25" t="str">
        <f>E15</f>
        <v xml:space="preserve"> </v>
      </c>
      <c r="G114" s="38"/>
      <c r="H114" s="38"/>
      <c r="I114" s="30" t="s">
        <v>29</v>
      </c>
      <c r="J114" s="34" t="str">
        <f>E21</f>
        <v xml:space="preserve"> 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27</v>
      </c>
      <c r="D115" s="38"/>
      <c r="E115" s="38"/>
      <c r="F115" s="25" t="str">
        <f>IF(E18="","",E18)</f>
        <v>Vyplň údaj</v>
      </c>
      <c r="G115" s="38"/>
      <c r="H115" s="38"/>
      <c r="I115" s="30" t="s">
        <v>31</v>
      </c>
      <c r="J115" s="34" t="str">
        <f>E24</f>
        <v xml:space="preserve"> 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89"/>
      <c r="B117" s="190"/>
      <c r="C117" s="191" t="s">
        <v>171</v>
      </c>
      <c r="D117" s="192" t="s">
        <v>58</v>
      </c>
      <c r="E117" s="192" t="s">
        <v>54</v>
      </c>
      <c r="F117" s="192" t="s">
        <v>55</v>
      </c>
      <c r="G117" s="192" t="s">
        <v>172</v>
      </c>
      <c r="H117" s="192" t="s">
        <v>173</v>
      </c>
      <c r="I117" s="192" t="s">
        <v>174</v>
      </c>
      <c r="J117" s="193" t="s">
        <v>149</v>
      </c>
      <c r="K117" s="194" t="s">
        <v>175</v>
      </c>
      <c r="L117" s="195"/>
      <c r="M117" s="98" t="s">
        <v>1</v>
      </c>
      <c r="N117" s="99" t="s">
        <v>37</v>
      </c>
      <c r="O117" s="99" t="s">
        <v>176</v>
      </c>
      <c r="P117" s="99" t="s">
        <v>177</v>
      </c>
      <c r="Q117" s="99" t="s">
        <v>178</v>
      </c>
      <c r="R117" s="99" t="s">
        <v>179</v>
      </c>
      <c r="S117" s="99" t="s">
        <v>180</v>
      </c>
      <c r="T117" s="100" t="s">
        <v>181</v>
      </c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</row>
    <row r="118" s="2" customFormat="1" ht="22.8" customHeight="1">
      <c r="A118" s="36"/>
      <c r="B118" s="37"/>
      <c r="C118" s="105" t="s">
        <v>182</v>
      </c>
      <c r="D118" s="38"/>
      <c r="E118" s="38"/>
      <c r="F118" s="38"/>
      <c r="G118" s="38"/>
      <c r="H118" s="38"/>
      <c r="I118" s="38"/>
      <c r="J118" s="196">
        <f>BK118</f>
        <v>0</v>
      </c>
      <c r="K118" s="38"/>
      <c r="L118" s="42"/>
      <c r="M118" s="101"/>
      <c r="N118" s="197"/>
      <c r="O118" s="102"/>
      <c r="P118" s="198">
        <f>P119</f>
        <v>0</v>
      </c>
      <c r="Q118" s="102"/>
      <c r="R118" s="198">
        <f>R119</f>
        <v>0</v>
      </c>
      <c r="S118" s="102"/>
      <c r="T118" s="199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72</v>
      </c>
      <c r="AU118" s="15" t="s">
        <v>151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72</v>
      </c>
      <c r="E119" s="204" t="s">
        <v>183</v>
      </c>
      <c r="F119" s="204" t="s">
        <v>183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81</v>
      </c>
      <c r="AT119" s="213" t="s">
        <v>72</v>
      </c>
      <c r="AU119" s="213" t="s">
        <v>73</v>
      </c>
      <c r="AY119" s="212" t="s">
        <v>184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72</v>
      </c>
      <c r="E120" s="215" t="s">
        <v>78</v>
      </c>
      <c r="F120" s="215" t="s">
        <v>106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SUM(P121:P163)</f>
        <v>0</v>
      </c>
      <c r="Q120" s="209"/>
      <c r="R120" s="210">
        <f>SUM(R121:R163)</f>
        <v>0</v>
      </c>
      <c r="S120" s="209"/>
      <c r="T120" s="211">
        <f>SUM(T121:T163)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81</v>
      </c>
      <c r="AT120" s="213" t="s">
        <v>72</v>
      </c>
      <c r="AU120" s="213" t="s">
        <v>81</v>
      </c>
      <c r="AY120" s="212" t="s">
        <v>184</v>
      </c>
      <c r="BK120" s="214">
        <f>SUM(BK121:BK163)</f>
        <v>0</v>
      </c>
    </row>
    <row r="121" s="2" customFormat="1" ht="16.5" customHeight="1">
      <c r="A121" s="36"/>
      <c r="B121" s="37"/>
      <c r="C121" s="217" t="s">
        <v>81</v>
      </c>
      <c r="D121" s="217" t="s">
        <v>185</v>
      </c>
      <c r="E121" s="218" t="s">
        <v>1188</v>
      </c>
      <c r="F121" s="219" t="s">
        <v>1006</v>
      </c>
      <c r="G121" s="220" t="s">
        <v>188</v>
      </c>
      <c r="H121" s="221">
        <v>1</v>
      </c>
      <c r="I121" s="222"/>
      <c r="J121" s="223">
        <f>ROUND(I121*H121,2)</f>
        <v>0</v>
      </c>
      <c r="K121" s="224"/>
      <c r="L121" s="225"/>
      <c r="M121" s="226" t="s">
        <v>1</v>
      </c>
      <c r="N121" s="227" t="s">
        <v>38</v>
      </c>
      <c r="O121" s="89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30" t="s">
        <v>189</v>
      </c>
      <c r="AT121" s="230" t="s">
        <v>185</v>
      </c>
      <c r="AU121" s="230" t="s">
        <v>83</v>
      </c>
      <c r="AY121" s="15" t="s">
        <v>184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5" t="s">
        <v>81</v>
      </c>
      <c r="BK121" s="231">
        <f>ROUND(I121*H121,2)</f>
        <v>0</v>
      </c>
      <c r="BL121" s="15" t="s">
        <v>190</v>
      </c>
      <c r="BM121" s="230" t="s">
        <v>83</v>
      </c>
    </row>
    <row r="122" s="2" customFormat="1" ht="16.5" customHeight="1">
      <c r="A122" s="36"/>
      <c r="B122" s="37"/>
      <c r="C122" s="217" t="s">
        <v>83</v>
      </c>
      <c r="D122" s="217" t="s">
        <v>185</v>
      </c>
      <c r="E122" s="218" t="s">
        <v>1189</v>
      </c>
      <c r="F122" s="219" t="s">
        <v>1008</v>
      </c>
      <c r="G122" s="220" t="s">
        <v>188</v>
      </c>
      <c r="H122" s="221">
        <v>3</v>
      </c>
      <c r="I122" s="222"/>
      <c r="J122" s="223">
        <f>ROUND(I122*H122,2)</f>
        <v>0</v>
      </c>
      <c r="K122" s="224"/>
      <c r="L122" s="225"/>
      <c r="M122" s="226" t="s">
        <v>1</v>
      </c>
      <c r="N122" s="227" t="s">
        <v>38</v>
      </c>
      <c r="O122" s="89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30" t="s">
        <v>189</v>
      </c>
      <c r="AT122" s="230" t="s">
        <v>185</v>
      </c>
      <c r="AU122" s="230" t="s">
        <v>83</v>
      </c>
      <c r="AY122" s="15" t="s">
        <v>184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5" t="s">
        <v>81</v>
      </c>
      <c r="BK122" s="231">
        <f>ROUND(I122*H122,2)</f>
        <v>0</v>
      </c>
      <c r="BL122" s="15" t="s">
        <v>190</v>
      </c>
      <c r="BM122" s="230" t="s">
        <v>190</v>
      </c>
    </row>
    <row r="123" s="2" customFormat="1" ht="16.5" customHeight="1">
      <c r="A123" s="36"/>
      <c r="B123" s="37"/>
      <c r="C123" s="217" t="s">
        <v>193</v>
      </c>
      <c r="D123" s="217" t="s">
        <v>185</v>
      </c>
      <c r="E123" s="218" t="s">
        <v>1190</v>
      </c>
      <c r="F123" s="219" t="s">
        <v>1010</v>
      </c>
      <c r="G123" s="220" t="s">
        <v>188</v>
      </c>
      <c r="H123" s="221">
        <v>7</v>
      </c>
      <c r="I123" s="222"/>
      <c r="J123" s="223">
        <f>ROUND(I123*H123,2)</f>
        <v>0</v>
      </c>
      <c r="K123" s="224"/>
      <c r="L123" s="225"/>
      <c r="M123" s="226" t="s">
        <v>1</v>
      </c>
      <c r="N123" s="227" t="s">
        <v>38</v>
      </c>
      <c r="O123" s="89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30" t="s">
        <v>189</v>
      </c>
      <c r="AT123" s="230" t="s">
        <v>185</v>
      </c>
      <c r="AU123" s="230" t="s">
        <v>83</v>
      </c>
      <c r="AY123" s="15" t="s">
        <v>184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5" t="s">
        <v>81</v>
      </c>
      <c r="BK123" s="231">
        <f>ROUND(I123*H123,2)</f>
        <v>0</v>
      </c>
      <c r="BL123" s="15" t="s">
        <v>190</v>
      </c>
      <c r="BM123" s="230" t="s">
        <v>196</v>
      </c>
    </row>
    <row r="124" s="2" customFormat="1" ht="16.5" customHeight="1">
      <c r="A124" s="36"/>
      <c r="B124" s="37"/>
      <c r="C124" s="217" t="s">
        <v>190</v>
      </c>
      <c r="D124" s="217" t="s">
        <v>185</v>
      </c>
      <c r="E124" s="218" t="s">
        <v>1191</v>
      </c>
      <c r="F124" s="219" t="s">
        <v>1012</v>
      </c>
      <c r="G124" s="220" t="s">
        <v>188</v>
      </c>
      <c r="H124" s="221">
        <v>1</v>
      </c>
      <c r="I124" s="222"/>
      <c r="J124" s="223">
        <f>ROUND(I124*H124,2)</f>
        <v>0</v>
      </c>
      <c r="K124" s="224"/>
      <c r="L124" s="225"/>
      <c r="M124" s="226" t="s">
        <v>1</v>
      </c>
      <c r="N124" s="227" t="s">
        <v>38</v>
      </c>
      <c r="O124" s="89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30" t="s">
        <v>189</v>
      </c>
      <c r="AT124" s="230" t="s">
        <v>185</v>
      </c>
      <c r="AU124" s="230" t="s">
        <v>83</v>
      </c>
      <c r="AY124" s="15" t="s">
        <v>184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5" t="s">
        <v>81</v>
      </c>
      <c r="BK124" s="231">
        <f>ROUND(I124*H124,2)</f>
        <v>0</v>
      </c>
      <c r="BL124" s="15" t="s">
        <v>190</v>
      </c>
      <c r="BM124" s="230" t="s">
        <v>189</v>
      </c>
    </row>
    <row r="125" s="2" customFormat="1" ht="16.5" customHeight="1">
      <c r="A125" s="36"/>
      <c r="B125" s="37"/>
      <c r="C125" s="217" t="s">
        <v>199</v>
      </c>
      <c r="D125" s="217" t="s">
        <v>185</v>
      </c>
      <c r="E125" s="218" t="s">
        <v>1193</v>
      </c>
      <c r="F125" s="219" t="s">
        <v>1014</v>
      </c>
      <c r="G125" s="220" t="s">
        <v>188</v>
      </c>
      <c r="H125" s="221">
        <v>1</v>
      </c>
      <c r="I125" s="222"/>
      <c r="J125" s="223">
        <f>ROUND(I125*H125,2)</f>
        <v>0</v>
      </c>
      <c r="K125" s="224"/>
      <c r="L125" s="225"/>
      <c r="M125" s="226" t="s">
        <v>1</v>
      </c>
      <c r="N125" s="227" t="s">
        <v>38</v>
      </c>
      <c r="O125" s="89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30" t="s">
        <v>189</v>
      </c>
      <c r="AT125" s="230" t="s">
        <v>185</v>
      </c>
      <c r="AU125" s="230" t="s">
        <v>83</v>
      </c>
      <c r="AY125" s="15" t="s">
        <v>184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5" t="s">
        <v>81</v>
      </c>
      <c r="BK125" s="231">
        <f>ROUND(I125*H125,2)</f>
        <v>0</v>
      </c>
      <c r="BL125" s="15" t="s">
        <v>190</v>
      </c>
      <c r="BM125" s="230" t="s">
        <v>108</v>
      </c>
    </row>
    <row r="126" s="2" customFormat="1" ht="16.5" customHeight="1">
      <c r="A126" s="36"/>
      <c r="B126" s="37"/>
      <c r="C126" s="217" t="s">
        <v>196</v>
      </c>
      <c r="D126" s="217" t="s">
        <v>185</v>
      </c>
      <c r="E126" s="218" t="s">
        <v>1194</v>
      </c>
      <c r="F126" s="219" t="s">
        <v>1018</v>
      </c>
      <c r="G126" s="220" t="s">
        <v>188</v>
      </c>
      <c r="H126" s="221">
        <v>4</v>
      </c>
      <c r="I126" s="222"/>
      <c r="J126" s="223">
        <f>ROUND(I126*H126,2)</f>
        <v>0</v>
      </c>
      <c r="K126" s="224"/>
      <c r="L126" s="225"/>
      <c r="M126" s="226" t="s">
        <v>1</v>
      </c>
      <c r="N126" s="227" t="s">
        <v>38</v>
      </c>
      <c r="O126" s="89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0" t="s">
        <v>189</v>
      </c>
      <c r="AT126" s="230" t="s">
        <v>185</v>
      </c>
      <c r="AU126" s="230" t="s">
        <v>83</v>
      </c>
      <c r="AY126" s="15" t="s">
        <v>184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5" t="s">
        <v>81</v>
      </c>
      <c r="BK126" s="231">
        <f>ROUND(I126*H126,2)</f>
        <v>0</v>
      </c>
      <c r="BL126" s="15" t="s">
        <v>190</v>
      </c>
      <c r="BM126" s="230" t="s">
        <v>114</v>
      </c>
    </row>
    <row r="127" s="2" customFormat="1" ht="16.5" customHeight="1">
      <c r="A127" s="36"/>
      <c r="B127" s="37"/>
      <c r="C127" s="217" t="s">
        <v>204</v>
      </c>
      <c r="D127" s="217" t="s">
        <v>185</v>
      </c>
      <c r="E127" s="218" t="s">
        <v>1195</v>
      </c>
      <c r="F127" s="219" t="s">
        <v>1016</v>
      </c>
      <c r="G127" s="220" t="s">
        <v>188</v>
      </c>
      <c r="H127" s="221">
        <v>1</v>
      </c>
      <c r="I127" s="222"/>
      <c r="J127" s="223">
        <f>ROUND(I127*H127,2)</f>
        <v>0</v>
      </c>
      <c r="K127" s="224"/>
      <c r="L127" s="225"/>
      <c r="M127" s="226" t="s">
        <v>1</v>
      </c>
      <c r="N127" s="227" t="s">
        <v>38</v>
      </c>
      <c r="O127" s="89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0" t="s">
        <v>189</v>
      </c>
      <c r="AT127" s="230" t="s">
        <v>185</v>
      </c>
      <c r="AU127" s="230" t="s">
        <v>83</v>
      </c>
      <c r="AY127" s="15" t="s">
        <v>184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5" t="s">
        <v>81</v>
      </c>
      <c r="BK127" s="231">
        <f>ROUND(I127*H127,2)</f>
        <v>0</v>
      </c>
      <c r="BL127" s="15" t="s">
        <v>190</v>
      </c>
      <c r="BM127" s="230" t="s">
        <v>119</v>
      </c>
    </row>
    <row r="128" s="2" customFormat="1" ht="16.5" customHeight="1">
      <c r="A128" s="36"/>
      <c r="B128" s="37"/>
      <c r="C128" s="217" t="s">
        <v>189</v>
      </c>
      <c r="D128" s="217" t="s">
        <v>185</v>
      </c>
      <c r="E128" s="218" t="s">
        <v>1196</v>
      </c>
      <c r="F128" s="219" t="s">
        <v>1024</v>
      </c>
      <c r="G128" s="220" t="s">
        <v>188</v>
      </c>
      <c r="H128" s="221">
        <v>1</v>
      </c>
      <c r="I128" s="222"/>
      <c r="J128" s="223">
        <f>ROUND(I128*H128,2)</f>
        <v>0</v>
      </c>
      <c r="K128" s="224"/>
      <c r="L128" s="225"/>
      <c r="M128" s="226" t="s">
        <v>1</v>
      </c>
      <c r="N128" s="227" t="s">
        <v>38</v>
      </c>
      <c r="O128" s="89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0" t="s">
        <v>189</v>
      </c>
      <c r="AT128" s="230" t="s">
        <v>185</v>
      </c>
      <c r="AU128" s="230" t="s">
        <v>83</v>
      </c>
      <c r="AY128" s="15" t="s">
        <v>184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5" t="s">
        <v>81</v>
      </c>
      <c r="BK128" s="231">
        <f>ROUND(I128*H128,2)</f>
        <v>0</v>
      </c>
      <c r="BL128" s="15" t="s">
        <v>190</v>
      </c>
      <c r="BM128" s="230" t="s">
        <v>124</v>
      </c>
    </row>
    <row r="129" s="2" customFormat="1" ht="16.5" customHeight="1">
      <c r="A129" s="36"/>
      <c r="B129" s="37"/>
      <c r="C129" s="217" t="s">
        <v>209</v>
      </c>
      <c r="D129" s="217" t="s">
        <v>185</v>
      </c>
      <c r="E129" s="218" t="s">
        <v>1197</v>
      </c>
      <c r="F129" s="219" t="s">
        <v>1026</v>
      </c>
      <c r="G129" s="220" t="s">
        <v>188</v>
      </c>
      <c r="H129" s="221">
        <v>4</v>
      </c>
      <c r="I129" s="222"/>
      <c r="J129" s="223">
        <f>ROUND(I129*H129,2)</f>
        <v>0</v>
      </c>
      <c r="K129" s="224"/>
      <c r="L129" s="225"/>
      <c r="M129" s="226" t="s">
        <v>1</v>
      </c>
      <c r="N129" s="227" t="s">
        <v>38</v>
      </c>
      <c r="O129" s="89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0" t="s">
        <v>189</v>
      </c>
      <c r="AT129" s="230" t="s">
        <v>185</v>
      </c>
      <c r="AU129" s="230" t="s">
        <v>83</v>
      </c>
      <c r="AY129" s="15" t="s">
        <v>184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5" t="s">
        <v>81</v>
      </c>
      <c r="BK129" s="231">
        <f>ROUND(I129*H129,2)</f>
        <v>0</v>
      </c>
      <c r="BL129" s="15" t="s">
        <v>190</v>
      </c>
      <c r="BM129" s="230" t="s">
        <v>130</v>
      </c>
    </row>
    <row r="130" s="2" customFormat="1" ht="16.5" customHeight="1">
      <c r="A130" s="36"/>
      <c r="B130" s="37"/>
      <c r="C130" s="217" t="s">
        <v>108</v>
      </c>
      <c r="D130" s="217" t="s">
        <v>185</v>
      </c>
      <c r="E130" s="218" t="s">
        <v>1198</v>
      </c>
      <c r="F130" s="219" t="s">
        <v>1028</v>
      </c>
      <c r="G130" s="220" t="s">
        <v>188</v>
      </c>
      <c r="H130" s="221">
        <v>1</v>
      </c>
      <c r="I130" s="222"/>
      <c r="J130" s="223">
        <f>ROUND(I130*H130,2)</f>
        <v>0</v>
      </c>
      <c r="K130" s="224"/>
      <c r="L130" s="225"/>
      <c r="M130" s="226" t="s">
        <v>1</v>
      </c>
      <c r="N130" s="227" t="s">
        <v>38</v>
      </c>
      <c r="O130" s="89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0" t="s">
        <v>189</v>
      </c>
      <c r="AT130" s="230" t="s">
        <v>185</v>
      </c>
      <c r="AU130" s="230" t="s">
        <v>83</v>
      </c>
      <c r="AY130" s="15" t="s">
        <v>184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5" t="s">
        <v>81</v>
      </c>
      <c r="BK130" s="231">
        <f>ROUND(I130*H130,2)</f>
        <v>0</v>
      </c>
      <c r="BL130" s="15" t="s">
        <v>190</v>
      </c>
      <c r="BM130" s="230" t="s">
        <v>136</v>
      </c>
    </row>
    <row r="131" s="2" customFormat="1" ht="16.5" customHeight="1">
      <c r="A131" s="36"/>
      <c r="B131" s="37"/>
      <c r="C131" s="217" t="s">
        <v>111</v>
      </c>
      <c r="D131" s="217" t="s">
        <v>185</v>
      </c>
      <c r="E131" s="218" t="s">
        <v>1199</v>
      </c>
      <c r="F131" s="219" t="s">
        <v>1030</v>
      </c>
      <c r="G131" s="220" t="s">
        <v>188</v>
      </c>
      <c r="H131" s="221">
        <v>3</v>
      </c>
      <c r="I131" s="222"/>
      <c r="J131" s="223">
        <f>ROUND(I131*H131,2)</f>
        <v>0</v>
      </c>
      <c r="K131" s="224"/>
      <c r="L131" s="225"/>
      <c r="M131" s="226" t="s">
        <v>1</v>
      </c>
      <c r="N131" s="227" t="s">
        <v>38</v>
      </c>
      <c r="O131" s="89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0" t="s">
        <v>189</v>
      </c>
      <c r="AT131" s="230" t="s">
        <v>185</v>
      </c>
      <c r="AU131" s="230" t="s">
        <v>83</v>
      </c>
      <c r="AY131" s="15" t="s">
        <v>184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5" t="s">
        <v>81</v>
      </c>
      <c r="BK131" s="231">
        <f>ROUND(I131*H131,2)</f>
        <v>0</v>
      </c>
      <c r="BL131" s="15" t="s">
        <v>190</v>
      </c>
      <c r="BM131" s="230" t="s">
        <v>141</v>
      </c>
    </row>
    <row r="132" s="2" customFormat="1" ht="16.5" customHeight="1">
      <c r="A132" s="36"/>
      <c r="B132" s="37"/>
      <c r="C132" s="217" t="s">
        <v>114</v>
      </c>
      <c r="D132" s="217" t="s">
        <v>185</v>
      </c>
      <c r="E132" s="218" t="s">
        <v>1200</v>
      </c>
      <c r="F132" s="219" t="s">
        <v>1120</v>
      </c>
      <c r="G132" s="220" t="s">
        <v>188</v>
      </c>
      <c r="H132" s="221">
        <v>2</v>
      </c>
      <c r="I132" s="222"/>
      <c r="J132" s="223">
        <f>ROUND(I132*H132,2)</f>
        <v>0</v>
      </c>
      <c r="K132" s="224"/>
      <c r="L132" s="225"/>
      <c r="M132" s="226" t="s">
        <v>1</v>
      </c>
      <c r="N132" s="227" t="s">
        <v>38</v>
      </c>
      <c r="O132" s="89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0" t="s">
        <v>189</v>
      </c>
      <c r="AT132" s="230" t="s">
        <v>185</v>
      </c>
      <c r="AU132" s="230" t="s">
        <v>83</v>
      </c>
      <c r="AY132" s="15" t="s">
        <v>184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5" t="s">
        <v>81</v>
      </c>
      <c r="BK132" s="231">
        <f>ROUND(I132*H132,2)</f>
        <v>0</v>
      </c>
      <c r="BL132" s="15" t="s">
        <v>190</v>
      </c>
      <c r="BM132" s="230" t="s">
        <v>218</v>
      </c>
    </row>
    <row r="133" s="2" customFormat="1" ht="16.5" customHeight="1">
      <c r="A133" s="36"/>
      <c r="B133" s="37"/>
      <c r="C133" s="217" t="s">
        <v>119</v>
      </c>
      <c r="D133" s="217" t="s">
        <v>185</v>
      </c>
      <c r="E133" s="218" t="s">
        <v>1201</v>
      </c>
      <c r="F133" s="219" t="s">
        <v>1037</v>
      </c>
      <c r="G133" s="220" t="s">
        <v>538</v>
      </c>
      <c r="H133" s="221">
        <v>50</v>
      </c>
      <c r="I133" s="222"/>
      <c r="J133" s="223">
        <f>ROUND(I133*H133,2)</f>
        <v>0</v>
      </c>
      <c r="K133" s="224"/>
      <c r="L133" s="225"/>
      <c r="M133" s="226" t="s">
        <v>1</v>
      </c>
      <c r="N133" s="227" t="s">
        <v>38</v>
      </c>
      <c r="O133" s="89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0" t="s">
        <v>189</v>
      </c>
      <c r="AT133" s="230" t="s">
        <v>185</v>
      </c>
      <c r="AU133" s="230" t="s">
        <v>83</v>
      </c>
      <c r="AY133" s="15" t="s">
        <v>184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5" t="s">
        <v>81</v>
      </c>
      <c r="BK133" s="231">
        <f>ROUND(I133*H133,2)</f>
        <v>0</v>
      </c>
      <c r="BL133" s="15" t="s">
        <v>190</v>
      </c>
      <c r="BM133" s="230" t="s">
        <v>224</v>
      </c>
    </row>
    <row r="134" s="2" customFormat="1" ht="16.5" customHeight="1">
      <c r="A134" s="36"/>
      <c r="B134" s="37"/>
      <c r="C134" s="217" t="s">
        <v>8</v>
      </c>
      <c r="D134" s="217" t="s">
        <v>185</v>
      </c>
      <c r="E134" s="218" t="s">
        <v>1202</v>
      </c>
      <c r="F134" s="219" t="s">
        <v>1040</v>
      </c>
      <c r="G134" s="220" t="s">
        <v>538</v>
      </c>
      <c r="H134" s="221">
        <v>100</v>
      </c>
      <c r="I134" s="222"/>
      <c r="J134" s="223">
        <f>ROUND(I134*H134,2)</f>
        <v>0</v>
      </c>
      <c r="K134" s="224"/>
      <c r="L134" s="225"/>
      <c r="M134" s="226" t="s">
        <v>1</v>
      </c>
      <c r="N134" s="227" t="s">
        <v>38</v>
      </c>
      <c r="O134" s="89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0" t="s">
        <v>189</v>
      </c>
      <c r="AT134" s="230" t="s">
        <v>185</v>
      </c>
      <c r="AU134" s="230" t="s">
        <v>83</v>
      </c>
      <c r="AY134" s="15" t="s">
        <v>184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5" t="s">
        <v>81</v>
      </c>
      <c r="BK134" s="231">
        <f>ROUND(I134*H134,2)</f>
        <v>0</v>
      </c>
      <c r="BL134" s="15" t="s">
        <v>190</v>
      </c>
      <c r="BM134" s="230" t="s">
        <v>227</v>
      </c>
    </row>
    <row r="135" s="2" customFormat="1" ht="16.5" customHeight="1">
      <c r="A135" s="36"/>
      <c r="B135" s="37"/>
      <c r="C135" s="217" t="s">
        <v>124</v>
      </c>
      <c r="D135" s="217" t="s">
        <v>185</v>
      </c>
      <c r="E135" s="218" t="s">
        <v>1203</v>
      </c>
      <c r="F135" s="219" t="s">
        <v>1042</v>
      </c>
      <c r="G135" s="220" t="s">
        <v>538</v>
      </c>
      <c r="H135" s="221">
        <v>100</v>
      </c>
      <c r="I135" s="222"/>
      <c r="J135" s="223">
        <f>ROUND(I135*H135,2)</f>
        <v>0</v>
      </c>
      <c r="K135" s="224"/>
      <c r="L135" s="225"/>
      <c r="M135" s="226" t="s">
        <v>1</v>
      </c>
      <c r="N135" s="227" t="s">
        <v>38</v>
      </c>
      <c r="O135" s="89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0" t="s">
        <v>189</v>
      </c>
      <c r="AT135" s="230" t="s">
        <v>185</v>
      </c>
      <c r="AU135" s="230" t="s">
        <v>83</v>
      </c>
      <c r="AY135" s="15" t="s">
        <v>184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5" t="s">
        <v>81</v>
      </c>
      <c r="BK135" s="231">
        <f>ROUND(I135*H135,2)</f>
        <v>0</v>
      </c>
      <c r="BL135" s="15" t="s">
        <v>190</v>
      </c>
      <c r="BM135" s="230" t="s">
        <v>230</v>
      </c>
    </row>
    <row r="136" s="2" customFormat="1" ht="16.5" customHeight="1">
      <c r="A136" s="36"/>
      <c r="B136" s="37"/>
      <c r="C136" s="217" t="s">
        <v>127</v>
      </c>
      <c r="D136" s="217" t="s">
        <v>185</v>
      </c>
      <c r="E136" s="218" t="s">
        <v>1204</v>
      </c>
      <c r="F136" s="219" t="s">
        <v>1044</v>
      </c>
      <c r="G136" s="220" t="s">
        <v>538</v>
      </c>
      <c r="H136" s="221">
        <v>20</v>
      </c>
      <c r="I136" s="222"/>
      <c r="J136" s="223">
        <f>ROUND(I136*H136,2)</f>
        <v>0</v>
      </c>
      <c r="K136" s="224"/>
      <c r="L136" s="225"/>
      <c r="M136" s="226" t="s">
        <v>1</v>
      </c>
      <c r="N136" s="227" t="s">
        <v>38</v>
      </c>
      <c r="O136" s="89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0" t="s">
        <v>189</v>
      </c>
      <c r="AT136" s="230" t="s">
        <v>185</v>
      </c>
      <c r="AU136" s="230" t="s">
        <v>83</v>
      </c>
      <c r="AY136" s="15" t="s">
        <v>184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5" t="s">
        <v>81</v>
      </c>
      <c r="BK136" s="231">
        <f>ROUND(I136*H136,2)</f>
        <v>0</v>
      </c>
      <c r="BL136" s="15" t="s">
        <v>190</v>
      </c>
      <c r="BM136" s="230" t="s">
        <v>233</v>
      </c>
    </row>
    <row r="137" s="2" customFormat="1" ht="16.5" customHeight="1">
      <c r="A137" s="36"/>
      <c r="B137" s="37"/>
      <c r="C137" s="217" t="s">
        <v>248</v>
      </c>
      <c r="D137" s="217" t="s">
        <v>185</v>
      </c>
      <c r="E137" s="218" t="s">
        <v>1304</v>
      </c>
      <c r="F137" s="219" t="s">
        <v>1049</v>
      </c>
      <c r="G137" s="220" t="s">
        <v>538</v>
      </c>
      <c r="H137" s="221">
        <v>100</v>
      </c>
      <c r="I137" s="222"/>
      <c r="J137" s="223">
        <f>ROUND(I137*H137,2)</f>
        <v>0</v>
      </c>
      <c r="K137" s="224"/>
      <c r="L137" s="225"/>
      <c r="M137" s="226" t="s">
        <v>1</v>
      </c>
      <c r="N137" s="227" t="s">
        <v>38</v>
      </c>
      <c r="O137" s="89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0" t="s">
        <v>189</v>
      </c>
      <c r="AT137" s="230" t="s">
        <v>185</v>
      </c>
      <c r="AU137" s="230" t="s">
        <v>83</v>
      </c>
      <c r="AY137" s="15" t="s">
        <v>184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5" t="s">
        <v>81</v>
      </c>
      <c r="BK137" s="231">
        <f>ROUND(I137*H137,2)</f>
        <v>0</v>
      </c>
      <c r="BL137" s="15" t="s">
        <v>190</v>
      </c>
      <c r="BM137" s="230" t="s">
        <v>1305</v>
      </c>
    </row>
    <row r="138" s="2" customFormat="1" ht="16.5" customHeight="1">
      <c r="A138" s="36"/>
      <c r="B138" s="37"/>
      <c r="C138" s="217" t="s">
        <v>130</v>
      </c>
      <c r="D138" s="217" t="s">
        <v>185</v>
      </c>
      <c r="E138" s="218" t="s">
        <v>1207</v>
      </c>
      <c r="F138" s="219" t="s">
        <v>1052</v>
      </c>
      <c r="G138" s="220" t="s">
        <v>188</v>
      </c>
      <c r="H138" s="221">
        <v>1</v>
      </c>
      <c r="I138" s="222"/>
      <c r="J138" s="223">
        <f>ROUND(I138*H138,2)</f>
        <v>0</v>
      </c>
      <c r="K138" s="224"/>
      <c r="L138" s="225"/>
      <c r="M138" s="226" t="s">
        <v>1</v>
      </c>
      <c r="N138" s="227" t="s">
        <v>38</v>
      </c>
      <c r="O138" s="89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0" t="s">
        <v>189</v>
      </c>
      <c r="AT138" s="230" t="s">
        <v>185</v>
      </c>
      <c r="AU138" s="230" t="s">
        <v>83</v>
      </c>
      <c r="AY138" s="15" t="s">
        <v>184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5" t="s">
        <v>81</v>
      </c>
      <c r="BK138" s="231">
        <f>ROUND(I138*H138,2)</f>
        <v>0</v>
      </c>
      <c r="BL138" s="15" t="s">
        <v>190</v>
      </c>
      <c r="BM138" s="230" t="s">
        <v>236</v>
      </c>
    </row>
    <row r="139" s="2" customFormat="1" ht="16.5" customHeight="1">
      <c r="A139" s="36"/>
      <c r="B139" s="37"/>
      <c r="C139" s="217" t="s">
        <v>133</v>
      </c>
      <c r="D139" s="217" t="s">
        <v>185</v>
      </c>
      <c r="E139" s="218" t="s">
        <v>1209</v>
      </c>
      <c r="F139" s="219" t="s">
        <v>1054</v>
      </c>
      <c r="G139" s="220" t="s">
        <v>188</v>
      </c>
      <c r="H139" s="221">
        <v>1</v>
      </c>
      <c r="I139" s="222"/>
      <c r="J139" s="223">
        <f>ROUND(I139*H139,2)</f>
        <v>0</v>
      </c>
      <c r="K139" s="224"/>
      <c r="L139" s="225"/>
      <c r="M139" s="226" t="s">
        <v>1</v>
      </c>
      <c r="N139" s="227" t="s">
        <v>38</v>
      </c>
      <c r="O139" s="89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0" t="s">
        <v>189</v>
      </c>
      <c r="AT139" s="230" t="s">
        <v>185</v>
      </c>
      <c r="AU139" s="230" t="s">
        <v>83</v>
      </c>
      <c r="AY139" s="15" t="s">
        <v>184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5" t="s">
        <v>81</v>
      </c>
      <c r="BK139" s="231">
        <f>ROUND(I139*H139,2)</f>
        <v>0</v>
      </c>
      <c r="BL139" s="15" t="s">
        <v>190</v>
      </c>
      <c r="BM139" s="230" t="s">
        <v>239</v>
      </c>
    </row>
    <row r="140" s="2" customFormat="1" ht="16.5" customHeight="1">
      <c r="A140" s="36"/>
      <c r="B140" s="37"/>
      <c r="C140" s="217" t="s">
        <v>251</v>
      </c>
      <c r="D140" s="217" t="s">
        <v>185</v>
      </c>
      <c r="E140" s="218" t="s">
        <v>1045</v>
      </c>
      <c r="F140" s="219" t="s">
        <v>1046</v>
      </c>
      <c r="G140" s="220" t="s">
        <v>188</v>
      </c>
      <c r="H140" s="221">
        <v>21</v>
      </c>
      <c r="I140" s="222"/>
      <c r="J140" s="223">
        <f>ROUND(I140*H140,2)</f>
        <v>0</v>
      </c>
      <c r="K140" s="224"/>
      <c r="L140" s="225"/>
      <c r="M140" s="226" t="s">
        <v>1</v>
      </c>
      <c r="N140" s="227" t="s">
        <v>38</v>
      </c>
      <c r="O140" s="89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0" t="s">
        <v>189</v>
      </c>
      <c r="AT140" s="230" t="s">
        <v>185</v>
      </c>
      <c r="AU140" s="230" t="s">
        <v>83</v>
      </c>
      <c r="AY140" s="15" t="s">
        <v>184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5" t="s">
        <v>81</v>
      </c>
      <c r="BK140" s="231">
        <f>ROUND(I140*H140,2)</f>
        <v>0</v>
      </c>
      <c r="BL140" s="15" t="s">
        <v>190</v>
      </c>
      <c r="BM140" s="230" t="s">
        <v>1306</v>
      </c>
    </row>
    <row r="141" s="2" customFormat="1" ht="16.5" customHeight="1">
      <c r="A141" s="36"/>
      <c r="B141" s="37"/>
      <c r="C141" s="217" t="s">
        <v>136</v>
      </c>
      <c r="D141" s="217" t="s">
        <v>185</v>
      </c>
      <c r="E141" s="218" t="s">
        <v>1210</v>
      </c>
      <c r="F141" s="219" t="s">
        <v>1211</v>
      </c>
      <c r="G141" s="220" t="s">
        <v>188</v>
      </c>
      <c r="H141" s="221">
        <v>1</v>
      </c>
      <c r="I141" s="222"/>
      <c r="J141" s="223">
        <f>ROUND(I141*H141,2)</f>
        <v>0</v>
      </c>
      <c r="K141" s="224"/>
      <c r="L141" s="225"/>
      <c r="M141" s="226" t="s">
        <v>1</v>
      </c>
      <c r="N141" s="227" t="s">
        <v>38</v>
      </c>
      <c r="O141" s="89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0" t="s">
        <v>189</v>
      </c>
      <c r="AT141" s="230" t="s">
        <v>185</v>
      </c>
      <c r="AU141" s="230" t="s">
        <v>83</v>
      </c>
      <c r="AY141" s="15" t="s">
        <v>184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5" t="s">
        <v>81</v>
      </c>
      <c r="BK141" s="231">
        <f>ROUND(I141*H141,2)</f>
        <v>0</v>
      </c>
      <c r="BL141" s="15" t="s">
        <v>190</v>
      </c>
      <c r="BM141" s="230" t="s">
        <v>242</v>
      </c>
    </row>
    <row r="142" s="2" customFormat="1" ht="16.5" customHeight="1">
      <c r="A142" s="36"/>
      <c r="B142" s="37"/>
      <c r="C142" s="217" t="s">
        <v>7</v>
      </c>
      <c r="D142" s="217" t="s">
        <v>185</v>
      </c>
      <c r="E142" s="218" t="s">
        <v>1212</v>
      </c>
      <c r="F142" s="219" t="s">
        <v>1056</v>
      </c>
      <c r="G142" s="220" t="s">
        <v>188</v>
      </c>
      <c r="H142" s="221">
        <v>3</v>
      </c>
      <c r="I142" s="222"/>
      <c r="J142" s="223">
        <f>ROUND(I142*H142,2)</f>
        <v>0</v>
      </c>
      <c r="K142" s="224"/>
      <c r="L142" s="225"/>
      <c r="M142" s="226" t="s">
        <v>1</v>
      </c>
      <c r="N142" s="227" t="s">
        <v>38</v>
      </c>
      <c r="O142" s="89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0" t="s">
        <v>189</v>
      </c>
      <c r="AT142" s="230" t="s">
        <v>185</v>
      </c>
      <c r="AU142" s="230" t="s">
        <v>83</v>
      </c>
      <c r="AY142" s="15" t="s">
        <v>184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5" t="s">
        <v>81</v>
      </c>
      <c r="BK142" s="231">
        <f>ROUND(I142*H142,2)</f>
        <v>0</v>
      </c>
      <c r="BL142" s="15" t="s">
        <v>190</v>
      </c>
      <c r="BM142" s="230" t="s">
        <v>248</v>
      </c>
    </row>
    <row r="143" s="2" customFormat="1" ht="16.5" customHeight="1">
      <c r="A143" s="36"/>
      <c r="B143" s="37"/>
      <c r="C143" s="217" t="s">
        <v>141</v>
      </c>
      <c r="D143" s="217" t="s">
        <v>185</v>
      </c>
      <c r="E143" s="218" t="s">
        <v>1307</v>
      </c>
      <c r="F143" s="219" t="s">
        <v>1060</v>
      </c>
      <c r="G143" s="220" t="s">
        <v>188</v>
      </c>
      <c r="H143" s="221">
        <v>3</v>
      </c>
      <c r="I143" s="222"/>
      <c r="J143" s="223">
        <f>ROUND(I143*H143,2)</f>
        <v>0</v>
      </c>
      <c r="K143" s="224"/>
      <c r="L143" s="225"/>
      <c r="M143" s="226" t="s">
        <v>1</v>
      </c>
      <c r="N143" s="227" t="s">
        <v>38</v>
      </c>
      <c r="O143" s="89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0" t="s">
        <v>189</v>
      </c>
      <c r="AT143" s="230" t="s">
        <v>185</v>
      </c>
      <c r="AU143" s="230" t="s">
        <v>83</v>
      </c>
      <c r="AY143" s="15" t="s">
        <v>184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5" t="s">
        <v>81</v>
      </c>
      <c r="BK143" s="231">
        <f>ROUND(I143*H143,2)</f>
        <v>0</v>
      </c>
      <c r="BL143" s="15" t="s">
        <v>190</v>
      </c>
      <c r="BM143" s="230" t="s">
        <v>251</v>
      </c>
    </row>
    <row r="144" s="2" customFormat="1" ht="16.5" customHeight="1">
      <c r="A144" s="36"/>
      <c r="B144" s="37"/>
      <c r="C144" s="217" t="s">
        <v>252</v>
      </c>
      <c r="D144" s="217" t="s">
        <v>185</v>
      </c>
      <c r="E144" s="218" t="s">
        <v>1213</v>
      </c>
      <c r="F144" s="219" t="s">
        <v>1062</v>
      </c>
      <c r="G144" s="220" t="s">
        <v>188</v>
      </c>
      <c r="H144" s="221">
        <v>9</v>
      </c>
      <c r="I144" s="222"/>
      <c r="J144" s="223">
        <f>ROUND(I144*H144,2)</f>
        <v>0</v>
      </c>
      <c r="K144" s="224"/>
      <c r="L144" s="225"/>
      <c r="M144" s="226" t="s">
        <v>1</v>
      </c>
      <c r="N144" s="227" t="s">
        <v>38</v>
      </c>
      <c r="O144" s="89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0" t="s">
        <v>189</v>
      </c>
      <c r="AT144" s="230" t="s">
        <v>185</v>
      </c>
      <c r="AU144" s="230" t="s">
        <v>83</v>
      </c>
      <c r="AY144" s="15" t="s">
        <v>184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5" t="s">
        <v>81</v>
      </c>
      <c r="BK144" s="231">
        <f>ROUND(I144*H144,2)</f>
        <v>0</v>
      </c>
      <c r="BL144" s="15" t="s">
        <v>190</v>
      </c>
      <c r="BM144" s="230" t="s">
        <v>255</v>
      </c>
    </row>
    <row r="145" s="2" customFormat="1" ht="21.75" customHeight="1">
      <c r="A145" s="36"/>
      <c r="B145" s="37"/>
      <c r="C145" s="217" t="s">
        <v>323</v>
      </c>
      <c r="D145" s="217" t="s">
        <v>185</v>
      </c>
      <c r="E145" s="218" t="s">
        <v>1308</v>
      </c>
      <c r="F145" s="219" t="s">
        <v>1298</v>
      </c>
      <c r="G145" s="220" t="s">
        <v>538</v>
      </c>
      <c r="H145" s="221">
        <v>1</v>
      </c>
      <c r="I145" s="222"/>
      <c r="J145" s="223">
        <f>ROUND(I145*H145,2)</f>
        <v>0</v>
      </c>
      <c r="K145" s="224"/>
      <c r="L145" s="225"/>
      <c r="M145" s="226" t="s">
        <v>1</v>
      </c>
      <c r="N145" s="227" t="s">
        <v>38</v>
      </c>
      <c r="O145" s="89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0" t="s">
        <v>189</v>
      </c>
      <c r="AT145" s="230" t="s">
        <v>185</v>
      </c>
      <c r="AU145" s="230" t="s">
        <v>83</v>
      </c>
      <c r="AY145" s="15" t="s">
        <v>184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5" t="s">
        <v>81</v>
      </c>
      <c r="BK145" s="231">
        <f>ROUND(I145*H145,2)</f>
        <v>0</v>
      </c>
      <c r="BL145" s="15" t="s">
        <v>190</v>
      </c>
      <c r="BM145" s="230" t="s">
        <v>1309</v>
      </c>
    </row>
    <row r="146" s="2" customFormat="1" ht="16.5" customHeight="1">
      <c r="A146" s="36"/>
      <c r="B146" s="37"/>
      <c r="C146" s="217" t="s">
        <v>218</v>
      </c>
      <c r="D146" s="217" t="s">
        <v>185</v>
      </c>
      <c r="E146" s="218" t="s">
        <v>1214</v>
      </c>
      <c r="F146" s="219" t="s">
        <v>1065</v>
      </c>
      <c r="G146" s="220" t="s">
        <v>188</v>
      </c>
      <c r="H146" s="221">
        <v>2</v>
      </c>
      <c r="I146" s="222"/>
      <c r="J146" s="223">
        <f>ROUND(I146*H146,2)</f>
        <v>0</v>
      </c>
      <c r="K146" s="224"/>
      <c r="L146" s="225"/>
      <c r="M146" s="226" t="s">
        <v>1</v>
      </c>
      <c r="N146" s="227" t="s">
        <v>38</v>
      </c>
      <c r="O146" s="89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0" t="s">
        <v>189</v>
      </c>
      <c r="AT146" s="230" t="s">
        <v>185</v>
      </c>
      <c r="AU146" s="230" t="s">
        <v>83</v>
      </c>
      <c r="AY146" s="15" t="s">
        <v>184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5" t="s">
        <v>81</v>
      </c>
      <c r="BK146" s="231">
        <f>ROUND(I146*H146,2)</f>
        <v>0</v>
      </c>
      <c r="BL146" s="15" t="s">
        <v>190</v>
      </c>
      <c r="BM146" s="230" t="s">
        <v>258</v>
      </c>
    </row>
    <row r="147" s="2" customFormat="1" ht="16.5" customHeight="1">
      <c r="A147" s="36"/>
      <c r="B147" s="37"/>
      <c r="C147" s="217" t="s">
        <v>259</v>
      </c>
      <c r="D147" s="217" t="s">
        <v>185</v>
      </c>
      <c r="E147" s="218" t="s">
        <v>1215</v>
      </c>
      <c r="F147" s="219" t="s">
        <v>1216</v>
      </c>
      <c r="G147" s="220" t="s">
        <v>188</v>
      </c>
      <c r="H147" s="221">
        <v>1</v>
      </c>
      <c r="I147" s="222"/>
      <c r="J147" s="223">
        <f>ROUND(I147*H147,2)</f>
        <v>0</v>
      </c>
      <c r="K147" s="224"/>
      <c r="L147" s="225"/>
      <c r="M147" s="226" t="s">
        <v>1</v>
      </c>
      <c r="N147" s="227" t="s">
        <v>38</v>
      </c>
      <c r="O147" s="89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0" t="s">
        <v>189</v>
      </c>
      <c r="AT147" s="230" t="s">
        <v>185</v>
      </c>
      <c r="AU147" s="230" t="s">
        <v>83</v>
      </c>
      <c r="AY147" s="15" t="s">
        <v>184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5" t="s">
        <v>81</v>
      </c>
      <c r="BK147" s="231">
        <f>ROUND(I147*H147,2)</f>
        <v>0</v>
      </c>
      <c r="BL147" s="15" t="s">
        <v>190</v>
      </c>
      <c r="BM147" s="230" t="s">
        <v>262</v>
      </c>
    </row>
    <row r="148" s="2" customFormat="1" ht="16.5" customHeight="1">
      <c r="A148" s="36"/>
      <c r="B148" s="37"/>
      <c r="C148" s="217" t="s">
        <v>221</v>
      </c>
      <c r="D148" s="217" t="s">
        <v>185</v>
      </c>
      <c r="E148" s="218" t="s">
        <v>1217</v>
      </c>
      <c r="F148" s="219" t="s">
        <v>1067</v>
      </c>
      <c r="G148" s="220" t="s">
        <v>538</v>
      </c>
      <c r="H148" s="221">
        <v>30</v>
      </c>
      <c r="I148" s="222"/>
      <c r="J148" s="223">
        <f>ROUND(I148*H148,2)</f>
        <v>0</v>
      </c>
      <c r="K148" s="224"/>
      <c r="L148" s="225"/>
      <c r="M148" s="226" t="s">
        <v>1</v>
      </c>
      <c r="N148" s="227" t="s">
        <v>38</v>
      </c>
      <c r="O148" s="89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0" t="s">
        <v>189</v>
      </c>
      <c r="AT148" s="230" t="s">
        <v>185</v>
      </c>
      <c r="AU148" s="230" t="s">
        <v>83</v>
      </c>
      <c r="AY148" s="15" t="s">
        <v>184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5" t="s">
        <v>81</v>
      </c>
      <c r="BK148" s="231">
        <f>ROUND(I148*H148,2)</f>
        <v>0</v>
      </c>
      <c r="BL148" s="15" t="s">
        <v>190</v>
      </c>
      <c r="BM148" s="230" t="s">
        <v>265</v>
      </c>
    </row>
    <row r="149" s="2" customFormat="1" ht="24.15" customHeight="1">
      <c r="A149" s="36"/>
      <c r="B149" s="37"/>
      <c r="C149" s="217" t="s">
        <v>266</v>
      </c>
      <c r="D149" s="217" t="s">
        <v>185</v>
      </c>
      <c r="E149" s="218" t="s">
        <v>1218</v>
      </c>
      <c r="F149" s="219" t="s">
        <v>1310</v>
      </c>
      <c r="G149" s="220" t="s">
        <v>560</v>
      </c>
      <c r="H149" s="221">
        <v>1</v>
      </c>
      <c r="I149" s="222"/>
      <c r="J149" s="223">
        <f>ROUND(I149*H149,2)</f>
        <v>0</v>
      </c>
      <c r="K149" s="224"/>
      <c r="L149" s="225"/>
      <c r="M149" s="226" t="s">
        <v>1</v>
      </c>
      <c r="N149" s="227" t="s">
        <v>38</v>
      </c>
      <c r="O149" s="89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30" t="s">
        <v>189</v>
      </c>
      <c r="AT149" s="230" t="s">
        <v>185</v>
      </c>
      <c r="AU149" s="230" t="s">
        <v>83</v>
      </c>
      <c r="AY149" s="15" t="s">
        <v>184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5" t="s">
        <v>81</v>
      </c>
      <c r="BK149" s="231">
        <f>ROUND(I149*H149,2)</f>
        <v>0</v>
      </c>
      <c r="BL149" s="15" t="s">
        <v>190</v>
      </c>
      <c r="BM149" s="230" t="s">
        <v>269</v>
      </c>
    </row>
    <row r="150" s="2" customFormat="1" ht="16.5" customHeight="1">
      <c r="A150" s="36"/>
      <c r="B150" s="37"/>
      <c r="C150" s="217" t="s">
        <v>224</v>
      </c>
      <c r="D150" s="217" t="s">
        <v>185</v>
      </c>
      <c r="E150" s="218" t="s">
        <v>1219</v>
      </c>
      <c r="F150" s="219" t="s">
        <v>1071</v>
      </c>
      <c r="G150" s="220" t="s">
        <v>538</v>
      </c>
      <c r="H150" s="221">
        <v>20</v>
      </c>
      <c r="I150" s="222"/>
      <c r="J150" s="223">
        <f>ROUND(I150*H150,2)</f>
        <v>0</v>
      </c>
      <c r="K150" s="224"/>
      <c r="L150" s="225"/>
      <c r="M150" s="226" t="s">
        <v>1</v>
      </c>
      <c r="N150" s="227" t="s">
        <v>38</v>
      </c>
      <c r="O150" s="89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0" t="s">
        <v>189</v>
      </c>
      <c r="AT150" s="230" t="s">
        <v>185</v>
      </c>
      <c r="AU150" s="230" t="s">
        <v>83</v>
      </c>
      <c r="AY150" s="15" t="s">
        <v>184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5" t="s">
        <v>81</v>
      </c>
      <c r="BK150" s="231">
        <f>ROUND(I150*H150,2)</f>
        <v>0</v>
      </c>
      <c r="BL150" s="15" t="s">
        <v>190</v>
      </c>
      <c r="BM150" s="230" t="s">
        <v>272</v>
      </c>
    </row>
    <row r="151" s="2" customFormat="1" ht="21.75" customHeight="1">
      <c r="A151" s="36"/>
      <c r="B151" s="37"/>
      <c r="C151" s="217" t="s">
        <v>273</v>
      </c>
      <c r="D151" s="217" t="s">
        <v>185</v>
      </c>
      <c r="E151" s="218" t="s">
        <v>1220</v>
      </c>
      <c r="F151" s="219" t="s">
        <v>1073</v>
      </c>
      <c r="G151" s="220" t="s">
        <v>188</v>
      </c>
      <c r="H151" s="221">
        <v>1</v>
      </c>
      <c r="I151" s="222"/>
      <c r="J151" s="223">
        <f>ROUND(I151*H151,2)</f>
        <v>0</v>
      </c>
      <c r="K151" s="224"/>
      <c r="L151" s="225"/>
      <c r="M151" s="226" t="s">
        <v>1</v>
      </c>
      <c r="N151" s="227" t="s">
        <v>38</v>
      </c>
      <c r="O151" s="89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30" t="s">
        <v>189</v>
      </c>
      <c r="AT151" s="230" t="s">
        <v>185</v>
      </c>
      <c r="AU151" s="230" t="s">
        <v>83</v>
      </c>
      <c r="AY151" s="15" t="s">
        <v>184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5" t="s">
        <v>81</v>
      </c>
      <c r="BK151" s="231">
        <f>ROUND(I151*H151,2)</f>
        <v>0</v>
      </c>
      <c r="BL151" s="15" t="s">
        <v>190</v>
      </c>
      <c r="BM151" s="230" t="s">
        <v>276</v>
      </c>
    </row>
    <row r="152" s="2" customFormat="1" ht="16.5" customHeight="1">
      <c r="A152" s="36"/>
      <c r="B152" s="37"/>
      <c r="C152" s="217" t="s">
        <v>227</v>
      </c>
      <c r="D152" s="217" t="s">
        <v>185</v>
      </c>
      <c r="E152" s="218" t="s">
        <v>1221</v>
      </c>
      <c r="F152" s="219" t="s">
        <v>1075</v>
      </c>
      <c r="G152" s="220" t="s">
        <v>188</v>
      </c>
      <c r="H152" s="221">
        <v>5</v>
      </c>
      <c r="I152" s="222"/>
      <c r="J152" s="223">
        <f>ROUND(I152*H152,2)</f>
        <v>0</v>
      </c>
      <c r="K152" s="224"/>
      <c r="L152" s="225"/>
      <c r="M152" s="226" t="s">
        <v>1</v>
      </c>
      <c r="N152" s="227" t="s">
        <v>38</v>
      </c>
      <c r="O152" s="89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0" t="s">
        <v>189</v>
      </c>
      <c r="AT152" s="230" t="s">
        <v>185</v>
      </c>
      <c r="AU152" s="230" t="s">
        <v>83</v>
      </c>
      <c r="AY152" s="15" t="s">
        <v>184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5" t="s">
        <v>81</v>
      </c>
      <c r="BK152" s="231">
        <f>ROUND(I152*H152,2)</f>
        <v>0</v>
      </c>
      <c r="BL152" s="15" t="s">
        <v>190</v>
      </c>
      <c r="BM152" s="230" t="s">
        <v>279</v>
      </c>
    </row>
    <row r="153" s="2" customFormat="1" ht="16.5" customHeight="1">
      <c r="A153" s="36"/>
      <c r="B153" s="37"/>
      <c r="C153" s="217" t="s">
        <v>280</v>
      </c>
      <c r="D153" s="217" t="s">
        <v>185</v>
      </c>
      <c r="E153" s="218" t="s">
        <v>1222</v>
      </c>
      <c r="F153" s="219" t="s">
        <v>1077</v>
      </c>
      <c r="G153" s="220" t="s">
        <v>188</v>
      </c>
      <c r="H153" s="221">
        <v>20</v>
      </c>
      <c r="I153" s="222"/>
      <c r="J153" s="223">
        <f>ROUND(I153*H153,2)</f>
        <v>0</v>
      </c>
      <c r="K153" s="224"/>
      <c r="L153" s="225"/>
      <c r="M153" s="226" t="s">
        <v>1</v>
      </c>
      <c r="N153" s="227" t="s">
        <v>38</v>
      </c>
      <c r="O153" s="89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30" t="s">
        <v>189</v>
      </c>
      <c r="AT153" s="230" t="s">
        <v>185</v>
      </c>
      <c r="AU153" s="230" t="s">
        <v>83</v>
      </c>
      <c r="AY153" s="15" t="s">
        <v>184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5" t="s">
        <v>81</v>
      </c>
      <c r="BK153" s="231">
        <f>ROUND(I153*H153,2)</f>
        <v>0</v>
      </c>
      <c r="BL153" s="15" t="s">
        <v>190</v>
      </c>
      <c r="BM153" s="230" t="s">
        <v>283</v>
      </c>
    </row>
    <row r="154" s="2" customFormat="1" ht="16.5" customHeight="1">
      <c r="A154" s="36"/>
      <c r="B154" s="37"/>
      <c r="C154" s="217" t="s">
        <v>230</v>
      </c>
      <c r="D154" s="217" t="s">
        <v>185</v>
      </c>
      <c r="E154" s="218" t="s">
        <v>1223</v>
      </c>
      <c r="F154" s="219" t="s">
        <v>1079</v>
      </c>
      <c r="G154" s="220" t="s">
        <v>188</v>
      </c>
      <c r="H154" s="221">
        <v>50</v>
      </c>
      <c r="I154" s="222"/>
      <c r="J154" s="223">
        <f>ROUND(I154*H154,2)</f>
        <v>0</v>
      </c>
      <c r="K154" s="224"/>
      <c r="L154" s="225"/>
      <c r="M154" s="226" t="s">
        <v>1</v>
      </c>
      <c r="N154" s="227" t="s">
        <v>38</v>
      </c>
      <c r="O154" s="89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0" t="s">
        <v>189</v>
      </c>
      <c r="AT154" s="230" t="s">
        <v>185</v>
      </c>
      <c r="AU154" s="230" t="s">
        <v>83</v>
      </c>
      <c r="AY154" s="15" t="s">
        <v>184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5" t="s">
        <v>81</v>
      </c>
      <c r="BK154" s="231">
        <f>ROUND(I154*H154,2)</f>
        <v>0</v>
      </c>
      <c r="BL154" s="15" t="s">
        <v>190</v>
      </c>
      <c r="BM154" s="230" t="s">
        <v>286</v>
      </c>
    </row>
    <row r="155" s="2" customFormat="1" ht="16.5" customHeight="1">
      <c r="A155" s="36"/>
      <c r="B155" s="37"/>
      <c r="C155" s="217" t="s">
        <v>287</v>
      </c>
      <c r="D155" s="217" t="s">
        <v>185</v>
      </c>
      <c r="E155" s="218" t="s">
        <v>1224</v>
      </c>
      <c r="F155" s="219" t="s">
        <v>1081</v>
      </c>
      <c r="G155" s="220" t="s">
        <v>188</v>
      </c>
      <c r="H155" s="221">
        <v>10</v>
      </c>
      <c r="I155" s="222"/>
      <c r="J155" s="223">
        <f>ROUND(I155*H155,2)</f>
        <v>0</v>
      </c>
      <c r="K155" s="224"/>
      <c r="L155" s="225"/>
      <c r="M155" s="226" t="s">
        <v>1</v>
      </c>
      <c r="N155" s="227" t="s">
        <v>38</v>
      </c>
      <c r="O155" s="89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30" t="s">
        <v>189</v>
      </c>
      <c r="AT155" s="230" t="s">
        <v>185</v>
      </c>
      <c r="AU155" s="230" t="s">
        <v>83</v>
      </c>
      <c r="AY155" s="15" t="s">
        <v>184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5" t="s">
        <v>81</v>
      </c>
      <c r="BK155" s="231">
        <f>ROUND(I155*H155,2)</f>
        <v>0</v>
      </c>
      <c r="BL155" s="15" t="s">
        <v>190</v>
      </c>
      <c r="BM155" s="230" t="s">
        <v>290</v>
      </c>
    </row>
    <row r="156" s="2" customFormat="1" ht="16.5" customHeight="1">
      <c r="A156" s="36"/>
      <c r="B156" s="37"/>
      <c r="C156" s="217" t="s">
        <v>233</v>
      </c>
      <c r="D156" s="217" t="s">
        <v>185</v>
      </c>
      <c r="E156" s="218" t="s">
        <v>1225</v>
      </c>
      <c r="F156" s="219" t="s">
        <v>1083</v>
      </c>
      <c r="G156" s="220" t="s">
        <v>188</v>
      </c>
      <c r="H156" s="221">
        <v>5</v>
      </c>
      <c r="I156" s="222"/>
      <c r="J156" s="223">
        <f>ROUND(I156*H156,2)</f>
        <v>0</v>
      </c>
      <c r="K156" s="224"/>
      <c r="L156" s="225"/>
      <c r="M156" s="226" t="s">
        <v>1</v>
      </c>
      <c r="N156" s="227" t="s">
        <v>38</v>
      </c>
      <c r="O156" s="89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0" t="s">
        <v>189</v>
      </c>
      <c r="AT156" s="230" t="s">
        <v>185</v>
      </c>
      <c r="AU156" s="230" t="s">
        <v>83</v>
      </c>
      <c r="AY156" s="15" t="s">
        <v>184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5" t="s">
        <v>81</v>
      </c>
      <c r="BK156" s="231">
        <f>ROUND(I156*H156,2)</f>
        <v>0</v>
      </c>
      <c r="BL156" s="15" t="s">
        <v>190</v>
      </c>
      <c r="BM156" s="230" t="s">
        <v>293</v>
      </c>
    </row>
    <row r="157" s="2" customFormat="1" ht="16.5" customHeight="1">
      <c r="A157" s="36"/>
      <c r="B157" s="37"/>
      <c r="C157" s="217" t="s">
        <v>294</v>
      </c>
      <c r="D157" s="217" t="s">
        <v>185</v>
      </c>
      <c r="E157" s="218" t="s">
        <v>1226</v>
      </c>
      <c r="F157" s="219" t="s">
        <v>1085</v>
      </c>
      <c r="G157" s="220" t="s">
        <v>188</v>
      </c>
      <c r="H157" s="221">
        <v>10</v>
      </c>
      <c r="I157" s="222"/>
      <c r="J157" s="223">
        <f>ROUND(I157*H157,2)</f>
        <v>0</v>
      </c>
      <c r="K157" s="224"/>
      <c r="L157" s="225"/>
      <c r="M157" s="226" t="s">
        <v>1</v>
      </c>
      <c r="N157" s="227" t="s">
        <v>38</v>
      </c>
      <c r="O157" s="89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30" t="s">
        <v>189</v>
      </c>
      <c r="AT157" s="230" t="s">
        <v>185</v>
      </c>
      <c r="AU157" s="230" t="s">
        <v>83</v>
      </c>
      <c r="AY157" s="15" t="s">
        <v>184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5" t="s">
        <v>81</v>
      </c>
      <c r="BK157" s="231">
        <f>ROUND(I157*H157,2)</f>
        <v>0</v>
      </c>
      <c r="BL157" s="15" t="s">
        <v>190</v>
      </c>
      <c r="BM157" s="230" t="s">
        <v>297</v>
      </c>
    </row>
    <row r="158" s="2" customFormat="1" ht="16.5" customHeight="1">
      <c r="A158" s="36"/>
      <c r="B158" s="37"/>
      <c r="C158" s="217" t="s">
        <v>236</v>
      </c>
      <c r="D158" s="217" t="s">
        <v>185</v>
      </c>
      <c r="E158" s="218" t="s">
        <v>1227</v>
      </c>
      <c r="F158" s="219" t="s">
        <v>1087</v>
      </c>
      <c r="G158" s="220" t="s">
        <v>188</v>
      </c>
      <c r="H158" s="221">
        <v>50</v>
      </c>
      <c r="I158" s="222"/>
      <c r="J158" s="223">
        <f>ROUND(I158*H158,2)</f>
        <v>0</v>
      </c>
      <c r="K158" s="224"/>
      <c r="L158" s="225"/>
      <c r="M158" s="226" t="s">
        <v>1</v>
      </c>
      <c r="N158" s="227" t="s">
        <v>38</v>
      </c>
      <c r="O158" s="89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30" t="s">
        <v>189</v>
      </c>
      <c r="AT158" s="230" t="s">
        <v>185</v>
      </c>
      <c r="AU158" s="230" t="s">
        <v>83</v>
      </c>
      <c r="AY158" s="15" t="s">
        <v>184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5" t="s">
        <v>81</v>
      </c>
      <c r="BK158" s="231">
        <f>ROUND(I158*H158,2)</f>
        <v>0</v>
      </c>
      <c r="BL158" s="15" t="s">
        <v>190</v>
      </c>
      <c r="BM158" s="230" t="s">
        <v>300</v>
      </c>
    </row>
    <row r="159" s="2" customFormat="1" ht="16.5" customHeight="1">
      <c r="A159" s="36"/>
      <c r="B159" s="37"/>
      <c r="C159" s="217" t="s">
        <v>301</v>
      </c>
      <c r="D159" s="217" t="s">
        <v>185</v>
      </c>
      <c r="E159" s="218" t="s">
        <v>1228</v>
      </c>
      <c r="F159" s="219" t="s">
        <v>1089</v>
      </c>
      <c r="G159" s="220" t="s">
        <v>188</v>
      </c>
      <c r="H159" s="221">
        <v>10</v>
      </c>
      <c r="I159" s="222"/>
      <c r="J159" s="223">
        <f>ROUND(I159*H159,2)</f>
        <v>0</v>
      </c>
      <c r="K159" s="224"/>
      <c r="L159" s="225"/>
      <c r="M159" s="226" t="s">
        <v>1</v>
      </c>
      <c r="N159" s="227" t="s">
        <v>38</v>
      </c>
      <c r="O159" s="89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30" t="s">
        <v>189</v>
      </c>
      <c r="AT159" s="230" t="s">
        <v>185</v>
      </c>
      <c r="AU159" s="230" t="s">
        <v>83</v>
      </c>
      <c r="AY159" s="15" t="s">
        <v>184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5" t="s">
        <v>81</v>
      </c>
      <c r="BK159" s="231">
        <f>ROUND(I159*H159,2)</f>
        <v>0</v>
      </c>
      <c r="BL159" s="15" t="s">
        <v>190</v>
      </c>
      <c r="BM159" s="230" t="s">
        <v>304</v>
      </c>
    </row>
    <row r="160" s="2" customFormat="1" ht="24.15" customHeight="1">
      <c r="A160" s="36"/>
      <c r="B160" s="37"/>
      <c r="C160" s="217" t="s">
        <v>239</v>
      </c>
      <c r="D160" s="217" t="s">
        <v>185</v>
      </c>
      <c r="E160" s="218" t="s">
        <v>1229</v>
      </c>
      <c r="F160" s="219" t="s">
        <v>1091</v>
      </c>
      <c r="G160" s="220" t="s">
        <v>560</v>
      </c>
      <c r="H160" s="221">
        <v>1</v>
      </c>
      <c r="I160" s="222"/>
      <c r="J160" s="223">
        <f>ROUND(I160*H160,2)</f>
        <v>0</v>
      </c>
      <c r="K160" s="224"/>
      <c r="L160" s="225"/>
      <c r="M160" s="226" t="s">
        <v>1</v>
      </c>
      <c r="N160" s="227" t="s">
        <v>38</v>
      </c>
      <c r="O160" s="89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30" t="s">
        <v>189</v>
      </c>
      <c r="AT160" s="230" t="s">
        <v>185</v>
      </c>
      <c r="AU160" s="230" t="s">
        <v>83</v>
      </c>
      <c r="AY160" s="15" t="s">
        <v>184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5" t="s">
        <v>81</v>
      </c>
      <c r="BK160" s="231">
        <f>ROUND(I160*H160,2)</f>
        <v>0</v>
      </c>
      <c r="BL160" s="15" t="s">
        <v>190</v>
      </c>
      <c r="BM160" s="230" t="s">
        <v>307</v>
      </c>
    </row>
    <row r="161" s="2" customFormat="1" ht="16.5" customHeight="1">
      <c r="A161" s="36"/>
      <c r="B161" s="37"/>
      <c r="C161" s="237" t="s">
        <v>309</v>
      </c>
      <c r="D161" s="237" t="s">
        <v>858</v>
      </c>
      <c r="E161" s="238" t="s">
        <v>1230</v>
      </c>
      <c r="F161" s="239" t="s">
        <v>1093</v>
      </c>
      <c r="G161" s="240" t="s">
        <v>861</v>
      </c>
      <c r="H161" s="241">
        <v>100</v>
      </c>
      <c r="I161" s="242"/>
      <c r="J161" s="243">
        <f>ROUND(I161*H161,2)</f>
        <v>0</v>
      </c>
      <c r="K161" s="244"/>
      <c r="L161" s="42"/>
      <c r="M161" s="245" t="s">
        <v>1</v>
      </c>
      <c r="N161" s="246" t="s">
        <v>38</v>
      </c>
      <c r="O161" s="89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30" t="s">
        <v>190</v>
      </c>
      <c r="AT161" s="230" t="s">
        <v>858</v>
      </c>
      <c r="AU161" s="230" t="s">
        <v>83</v>
      </c>
      <c r="AY161" s="15" t="s">
        <v>184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5" t="s">
        <v>81</v>
      </c>
      <c r="BK161" s="231">
        <f>ROUND(I161*H161,2)</f>
        <v>0</v>
      </c>
      <c r="BL161" s="15" t="s">
        <v>190</v>
      </c>
      <c r="BM161" s="230" t="s">
        <v>312</v>
      </c>
    </row>
    <row r="162" s="2" customFormat="1" ht="16.5" customHeight="1">
      <c r="A162" s="36"/>
      <c r="B162" s="37"/>
      <c r="C162" s="237" t="s">
        <v>242</v>
      </c>
      <c r="D162" s="237" t="s">
        <v>858</v>
      </c>
      <c r="E162" s="238" t="s">
        <v>1231</v>
      </c>
      <c r="F162" s="239" t="s">
        <v>1311</v>
      </c>
      <c r="G162" s="240" t="s">
        <v>188</v>
      </c>
      <c r="H162" s="241">
        <v>1</v>
      </c>
      <c r="I162" s="242"/>
      <c r="J162" s="243">
        <f>ROUND(I162*H162,2)</f>
        <v>0</v>
      </c>
      <c r="K162" s="244"/>
      <c r="L162" s="42"/>
      <c r="M162" s="245" t="s">
        <v>1</v>
      </c>
      <c r="N162" s="246" t="s">
        <v>38</v>
      </c>
      <c r="O162" s="89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30" t="s">
        <v>190</v>
      </c>
      <c r="AT162" s="230" t="s">
        <v>858</v>
      </c>
      <c r="AU162" s="230" t="s">
        <v>83</v>
      </c>
      <c r="AY162" s="15" t="s">
        <v>184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5" t="s">
        <v>81</v>
      </c>
      <c r="BK162" s="231">
        <f>ROUND(I162*H162,2)</f>
        <v>0</v>
      </c>
      <c r="BL162" s="15" t="s">
        <v>190</v>
      </c>
      <c r="BM162" s="230" t="s">
        <v>315</v>
      </c>
    </row>
    <row r="163" s="2" customFormat="1" ht="16.5" customHeight="1">
      <c r="A163" s="36"/>
      <c r="B163" s="37"/>
      <c r="C163" s="237" t="s">
        <v>316</v>
      </c>
      <c r="D163" s="237" t="s">
        <v>858</v>
      </c>
      <c r="E163" s="238" t="s">
        <v>1233</v>
      </c>
      <c r="F163" s="239" t="s">
        <v>1312</v>
      </c>
      <c r="G163" s="240" t="s">
        <v>188</v>
      </c>
      <c r="H163" s="241">
        <v>1</v>
      </c>
      <c r="I163" s="242"/>
      <c r="J163" s="243">
        <f>ROUND(I163*H163,2)</f>
        <v>0</v>
      </c>
      <c r="K163" s="244"/>
      <c r="L163" s="42"/>
      <c r="M163" s="260" t="s">
        <v>1</v>
      </c>
      <c r="N163" s="261" t="s">
        <v>38</v>
      </c>
      <c r="O163" s="262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30" t="s">
        <v>190</v>
      </c>
      <c r="AT163" s="230" t="s">
        <v>858</v>
      </c>
      <c r="AU163" s="230" t="s">
        <v>83</v>
      </c>
      <c r="AY163" s="15" t="s">
        <v>184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5" t="s">
        <v>81</v>
      </c>
      <c r="BK163" s="231">
        <f>ROUND(I163*H163,2)</f>
        <v>0</v>
      </c>
      <c r="BL163" s="15" t="s">
        <v>190</v>
      </c>
      <c r="BM163" s="230" t="s">
        <v>319</v>
      </c>
    </row>
    <row r="164" s="2" customFormat="1" ht="6.96" customHeight="1">
      <c r="A164" s="36"/>
      <c r="B164" s="64"/>
      <c r="C164" s="65"/>
      <c r="D164" s="65"/>
      <c r="E164" s="65"/>
      <c r="F164" s="65"/>
      <c r="G164" s="65"/>
      <c r="H164" s="65"/>
      <c r="I164" s="65"/>
      <c r="J164" s="65"/>
      <c r="K164" s="65"/>
      <c r="L164" s="42"/>
      <c r="M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</row>
  </sheetData>
  <sheetProtection sheet="1" autoFilter="0" formatColumns="0" formatRows="0" objects="1" scenarios="1" spinCount="100000" saltValue="/kssZUL0B6ioPK+LQb8pK/RYEcp68rcM3dV3OhcaL5JuC0kmvPT3twyEwF1ci7pt9xGdbSNMbA7tYWkNbovGrQ==" hashValue="Nxat1NDtTcCMTxRJbKswTF0zYp5bTgjsFBvZxNXv+Jaj5cptLf8mXXmNpDxonaLnzXKb2KmlRX4lROIDzYH+BA==" algorithmName="SHA-512" password="CC35"/>
  <autoFilter ref="C117:K16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144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Odborné učiliště Příbram - kompletní rekonstrukce el. rozvodů - dílny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145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1313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12. 5. 2021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ROUND(J118,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ROUND((SUM(BE118:BE163)),  2)</f>
        <v>0</v>
      </c>
      <c r="G33" s="36"/>
      <c r="H33" s="36"/>
      <c r="I33" s="153">
        <v>0.20999999999999999</v>
      </c>
      <c r="J33" s="152">
        <f>ROUND(((SUM(BE118:BE163))*I33),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ROUND((SUM(BF118:BF163)),  2)</f>
        <v>0</v>
      </c>
      <c r="G34" s="36"/>
      <c r="H34" s="36"/>
      <c r="I34" s="153">
        <v>0.14999999999999999</v>
      </c>
      <c r="J34" s="152">
        <f>ROUND(((SUM(BF118:BF163))*I34),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ROUND((SUM(BG118:BG163)),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ROUND((SUM(BH118:BH163)),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ROUND((SUM(BI118:BI163)),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Odborné učiliště Příbram - kompletní rekonstrukce el. rozvodů - dílny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145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10 - R8A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12. 5. 2021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148</v>
      </c>
      <c r="D94" s="174"/>
      <c r="E94" s="174"/>
      <c r="F94" s="174"/>
      <c r="G94" s="174"/>
      <c r="H94" s="174"/>
      <c r="I94" s="174"/>
      <c r="J94" s="175" t="s">
        <v>149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150</v>
      </c>
      <c r="D96" s="38"/>
      <c r="E96" s="38"/>
      <c r="F96" s="38"/>
      <c r="G96" s="38"/>
      <c r="H96" s="38"/>
      <c r="I96" s="38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151</v>
      </c>
    </row>
    <row r="97" s="9" customFormat="1" ht="24.96" customHeight="1">
      <c r="A97" s="9"/>
      <c r="B97" s="177"/>
      <c r="C97" s="178"/>
      <c r="D97" s="179" t="s">
        <v>152</v>
      </c>
      <c r="E97" s="180"/>
      <c r="F97" s="180"/>
      <c r="G97" s="180"/>
      <c r="H97" s="180"/>
      <c r="I97" s="180"/>
      <c r="J97" s="181">
        <f>J119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1314</v>
      </c>
      <c r="E98" s="186"/>
      <c r="F98" s="186"/>
      <c r="G98" s="186"/>
      <c r="H98" s="186"/>
      <c r="I98" s="186"/>
      <c r="J98" s="187">
        <f>J120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170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6.25" customHeight="1">
      <c r="A108" s="36"/>
      <c r="B108" s="37"/>
      <c r="C108" s="38"/>
      <c r="D108" s="38"/>
      <c r="E108" s="172" t="str">
        <f>E7</f>
        <v>Odborné učiliště Příbram - kompletní rekonstrukce el. rozvodů - dílny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145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4" t="str">
        <f>E9</f>
        <v>10 - R8A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8"/>
      <c r="E112" s="38"/>
      <c r="F112" s="25" t="str">
        <f>F12</f>
        <v xml:space="preserve"> </v>
      </c>
      <c r="G112" s="38"/>
      <c r="H112" s="38"/>
      <c r="I112" s="30" t="s">
        <v>22</v>
      </c>
      <c r="J112" s="77" t="str">
        <f>IF(J12="","",J12)</f>
        <v>12. 5. 2021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24</v>
      </c>
      <c r="D114" s="38"/>
      <c r="E114" s="38"/>
      <c r="F114" s="25" t="str">
        <f>E15</f>
        <v xml:space="preserve"> </v>
      </c>
      <c r="G114" s="38"/>
      <c r="H114" s="38"/>
      <c r="I114" s="30" t="s">
        <v>29</v>
      </c>
      <c r="J114" s="34" t="str">
        <f>E21</f>
        <v xml:space="preserve"> 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27</v>
      </c>
      <c r="D115" s="38"/>
      <c r="E115" s="38"/>
      <c r="F115" s="25" t="str">
        <f>IF(E18="","",E18)</f>
        <v>Vyplň údaj</v>
      </c>
      <c r="G115" s="38"/>
      <c r="H115" s="38"/>
      <c r="I115" s="30" t="s">
        <v>31</v>
      </c>
      <c r="J115" s="34" t="str">
        <f>E24</f>
        <v xml:space="preserve"> 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89"/>
      <c r="B117" s="190"/>
      <c r="C117" s="191" t="s">
        <v>171</v>
      </c>
      <c r="D117" s="192" t="s">
        <v>58</v>
      </c>
      <c r="E117" s="192" t="s">
        <v>54</v>
      </c>
      <c r="F117" s="192" t="s">
        <v>55</v>
      </c>
      <c r="G117" s="192" t="s">
        <v>172</v>
      </c>
      <c r="H117" s="192" t="s">
        <v>173</v>
      </c>
      <c r="I117" s="192" t="s">
        <v>174</v>
      </c>
      <c r="J117" s="193" t="s">
        <v>149</v>
      </c>
      <c r="K117" s="194" t="s">
        <v>175</v>
      </c>
      <c r="L117" s="195"/>
      <c r="M117" s="98" t="s">
        <v>1</v>
      </c>
      <c r="N117" s="99" t="s">
        <v>37</v>
      </c>
      <c r="O117" s="99" t="s">
        <v>176</v>
      </c>
      <c r="P117" s="99" t="s">
        <v>177</v>
      </c>
      <c r="Q117" s="99" t="s">
        <v>178</v>
      </c>
      <c r="R117" s="99" t="s">
        <v>179</v>
      </c>
      <c r="S117" s="99" t="s">
        <v>180</v>
      </c>
      <c r="T117" s="100" t="s">
        <v>181</v>
      </c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</row>
    <row r="118" s="2" customFormat="1" ht="22.8" customHeight="1">
      <c r="A118" s="36"/>
      <c r="B118" s="37"/>
      <c r="C118" s="105" t="s">
        <v>182</v>
      </c>
      <c r="D118" s="38"/>
      <c r="E118" s="38"/>
      <c r="F118" s="38"/>
      <c r="G118" s="38"/>
      <c r="H118" s="38"/>
      <c r="I118" s="38"/>
      <c r="J118" s="196">
        <f>BK118</f>
        <v>0</v>
      </c>
      <c r="K118" s="38"/>
      <c r="L118" s="42"/>
      <c r="M118" s="101"/>
      <c r="N118" s="197"/>
      <c r="O118" s="102"/>
      <c r="P118" s="198">
        <f>P119</f>
        <v>0</v>
      </c>
      <c r="Q118" s="102"/>
      <c r="R118" s="198">
        <f>R119</f>
        <v>0</v>
      </c>
      <c r="S118" s="102"/>
      <c r="T118" s="199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72</v>
      </c>
      <c r="AU118" s="15" t="s">
        <v>151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72</v>
      </c>
      <c r="E119" s="204" t="s">
        <v>183</v>
      </c>
      <c r="F119" s="204" t="s">
        <v>183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81</v>
      </c>
      <c r="AT119" s="213" t="s">
        <v>72</v>
      </c>
      <c r="AU119" s="213" t="s">
        <v>73</v>
      </c>
      <c r="AY119" s="212" t="s">
        <v>184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72</v>
      </c>
      <c r="E120" s="215" t="s">
        <v>78</v>
      </c>
      <c r="F120" s="215" t="s">
        <v>109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SUM(P121:P163)</f>
        <v>0</v>
      </c>
      <c r="Q120" s="209"/>
      <c r="R120" s="210">
        <f>SUM(R121:R163)</f>
        <v>0</v>
      </c>
      <c r="S120" s="209"/>
      <c r="T120" s="211">
        <f>SUM(T121:T163)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81</v>
      </c>
      <c r="AT120" s="213" t="s">
        <v>72</v>
      </c>
      <c r="AU120" s="213" t="s">
        <v>81</v>
      </c>
      <c r="AY120" s="212" t="s">
        <v>184</v>
      </c>
      <c r="BK120" s="214">
        <f>SUM(BK121:BK163)</f>
        <v>0</v>
      </c>
    </row>
    <row r="121" s="2" customFormat="1" ht="16.5" customHeight="1">
      <c r="A121" s="36"/>
      <c r="B121" s="37"/>
      <c r="C121" s="217" t="s">
        <v>81</v>
      </c>
      <c r="D121" s="217" t="s">
        <v>185</v>
      </c>
      <c r="E121" s="218" t="s">
        <v>1036</v>
      </c>
      <c r="F121" s="219" t="s">
        <v>1006</v>
      </c>
      <c r="G121" s="220" t="s">
        <v>188</v>
      </c>
      <c r="H121" s="221">
        <v>1</v>
      </c>
      <c r="I121" s="222"/>
      <c r="J121" s="223">
        <f>ROUND(I121*H121,2)</f>
        <v>0</v>
      </c>
      <c r="K121" s="224"/>
      <c r="L121" s="225"/>
      <c r="M121" s="226" t="s">
        <v>1</v>
      </c>
      <c r="N121" s="227" t="s">
        <v>38</v>
      </c>
      <c r="O121" s="89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30" t="s">
        <v>189</v>
      </c>
      <c r="AT121" s="230" t="s">
        <v>185</v>
      </c>
      <c r="AU121" s="230" t="s">
        <v>83</v>
      </c>
      <c r="AY121" s="15" t="s">
        <v>184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5" t="s">
        <v>81</v>
      </c>
      <c r="BK121" s="231">
        <f>ROUND(I121*H121,2)</f>
        <v>0</v>
      </c>
      <c r="BL121" s="15" t="s">
        <v>190</v>
      </c>
      <c r="BM121" s="230" t="s">
        <v>83</v>
      </c>
    </row>
    <row r="122" s="2" customFormat="1" ht="16.5" customHeight="1">
      <c r="A122" s="36"/>
      <c r="B122" s="37"/>
      <c r="C122" s="217" t="s">
        <v>83</v>
      </c>
      <c r="D122" s="217" t="s">
        <v>185</v>
      </c>
      <c r="E122" s="218" t="s">
        <v>1101</v>
      </c>
      <c r="F122" s="219" t="s">
        <v>1008</v>
      </c>
      <c r="G122" s="220" t="s">
        <v>188</v>
      </c>
      <c r="H122" s="221">
        <v>3</v>
      </c>
      <c r="I122" s="222"/>
      <c r="J122" s="223">
        <f>ROUND(I122*H122,2)</f>
        <v>0</v>
      </c>
      <c r="K122" s="224"/>
      <c r="L122" s="225"/>
      <c r="M122" s="226" t="s">
        <v>1</v>
      </c>
      <c r="N122" s="227" t="s">
        <v>38</v>
      </c>
      <c r="O122" s="89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30" t="s">
        <v>189</v>
      </c>
      <c r="AT122" s="230" t="s">
        <v>185</v>
      </c>
      <c r="AU122" s="230" t="s">
        <v>83</v>
      </c>
      <c r="AY122" s="15" t="s">
        <v>184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5" t="s">
        <v>81</v>
      </c>
      <c r="BK122" s="231">
        <f>ROUND(I122*H122,2)</f>
        <v>0</v>
      </c>
      <c r="BL122" s="15" t="s">
        <v>190</v>
      </c>
      <c r="BM122" s="230" t="s">
        <v>190</v>
      </c>
    </row>
    <row r="123" s="2" customFormat="1" ht="16.5" customHeight="1">
      <c r="A123" s="36"/>
      <c r="B123" s="37"/>
      <c r="C123" s="217" t="s">
        <v>193</v>
      </c>
      <c r="D123" s="217" t="s">
        <v>185</v>
      </c>
      <c r="E123" s="218" t="s">
        <v>1102</v>
      </c>
      <c r="F123" s="219" t="s">
        <v>1010</v>
      </c>
      <c r="G123" s="220" t="s">
        <v>188</v>
      </c>
      <c r="H123" s="221">
        <v>7</v>
      </c>
      <c r="I123" s="222"/>
      <c r="J123" s="223">
        <f>ROUND(I123*H123,2)</f>
        <v>0</v>
      </c>
      <c r="K123" s="224"/>
      <c r="L123" s="225"/>
      <c r="M123" s="226" t="s">
        <v>1</v>
      </c>
      <c r="N123" s="227" t="s">
        <v>38</v>
      </c>
      <c r="O123" s="89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30" t="s">
        <v>189</v>
      </c>
      <c r="AT123" s="230" t="s">
        <v>185</v>
      </c>
      <c r="AU123" s="230" t="s">
        <v>83</v>
      </c>
      <c r="AY123" s="15" t="s">
        <v>184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5" t="s">
        <v>81</v>
      </c>
      <c r="BK123" s="231">
        <f>ROUND(I123*H123,2)</f>
        <v>0</v>
      </c>
      <c r="BL123" s="15" t="s">
        <v>190</v>
      </c>
      <c r="BM123" s="230" t="s">
        <v>196</v>
      </c>
    </row>
    <row r="124" s="2" customFormat="1" ht="16.5" customHeight="1">
      <c r="A124" s="36"/>
      <c r="B124" s="37"/>
      <c r="C124" s="217" t="s">
        <v>190</v>
      </c>
      <c r="D124" s="217" t="s">
        <v>185</v>
      </c>
      <c r="E124" s="218" t="s">
        <v>1103</v>
      </c>
      <c r="F124" s="219" t="s">
        <v>1012</v>
      </c>
      <c r="G124" s="220" t="s">
        <v>188</v>
      </c>
      <c r="H124" s="221">
        <v>1</v>
      </c>
      <c r="I124" s="222"/>
      <c r="J124" s="223">
        <f>ROUND(I124*H124,2)</f>
        <v>0</v>
      </c>
      <c r="K124" s="224"/>
      <c r="L124" s="225"/>
      <c r="M124" s="226" t="s">
        <v>1</v>
      </c>
      <c r="N124" s="227" t="s">
        <v>38</v>
      </c>
      <c r="O124" s="89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30" t="s">
        <v>189</v>
      </c>
      <c r="AT124" s="230" t="s">
        <v>185</v>
      </c>
      <c r="AU124" s="230" t="s">
        <v>83</v>
      </c>
      <c r="AY124" s="15" t="s">
        <v>184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5" t="s">
        <v>81</v>
      </c>
      <c r="BK124" s="231">
        <f>ROUND(I124*H124,2)</f>
        <v>0</v>
      </c>
      <c r="BL124" s="15" t="s">
        <v>190</v>
      </c>
      <c r="BM124" s="230" t="s">
        <v>189</v>
      </c>
    </row>
    <row r="125" s="2" customFormat="1" ht="16.5" customHeight="1">
      <c r="A125" s="36"/>
      <c r="B125" s="37"/>
      <c r="C125" s="217" t="s">
        <v>199</v>
      </c>
      <c r="D125" s="217" t="s">
        <v>185</v>
      </c>
      <c r="E125" s="218" t="s">
        <v>1104</v>
      </c>
      <c r="F125" s="219" t="s">
        <v>1014</v>
      </c>
      <c r="G125" s="220" t="s">
        <v>188</v>
      </c>
      <c r="H125" s="221">
        <v>1</v>
      </c>
      <c r="I125" s="222"/>
      <c r="J125" s="223">
        <f>ROUND(I125*H125,2)</f>
        <v>0</v>
      </c>
      <c r="K125" s="224"/>
      <c r="L125" s="225"/>
      <c r="M125" s="226" t="s">
        <v>1</v>
      </c>
      <c r="N125" s="227" t="s">
        <v>38</v>
      </c>
      <c r="O125" s="89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30" t="s">
        <v>189</v>
      </c>
      <c r="AT125" s="230" t="s">
        <v>185</v>
      </c>
      <c r="AU125" s="230" t="s">
        <v>83</v>
      </c>
      <c r="AY125" s="15" t="s">
        <v>184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5" t="s">
        <v>81</v>
      </c>
      <c r="BK125" s="231">
        <f>ROUND(I125*H125,2)</f>
        <v>0</v>
      </c>
      <c r="BL125" s="15" t="s">
        <v>190</v>
      </c>
      <c r="BM125" s="230" t="s">
        <v>108</v>
      </c>
    </row>
    <row r="126" s="2" customFormat="1" ht="16.5" customHeight="1">
      <c r="A126" s="36"/>
      <c r="B126" s="37"/>
      <c r="C126" s="217" t="s">
        <v>196</v>
      </c>
      <c r="D126" s="217" t="s">
        <v>185</v>
      </c>
      <c r="E126" s="218" t="s">
        <v>1166</v>
      </c>
      <c r="F126" s="219" t="s">
        <v>1018</v>
      </c>
      <c r="G126" s="220" t="s">
        <v>188</v>
      </c>
      <c r="H126" s="221">
        <v>2</v>
      </c>
      <c r="I126" s="222"/>
      <c r="J126" s="223">
        <f>ROUND(I126*H126,2)</f>
        <v>0</v>
      </c>
      <c r="K126" s="224"/>
      <c r="L126" s="225"/>
      <c r="M126" s="226" t="s">
        <v>1</v>
      </c>
      <c r="N126" s="227" t="s">
        <v>38</v>
      </c>
      <c r="O126" s="89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0" t="s">
        <v>189</v>
      </c>
      <c r="AT126" s="230" t="s">
        <v>185</v>
      </c>
      <c r="AU126" s="230" t="s">
        <v>83</v>
      </c>
      <c r="AY126" s="15" t="s">
        <v>184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5" t="s">
        <v>81</v>
      </c>
      <c r="BK126" s="231">
        <f>ROUND(I126*H126,2)</f>
        <v>0</v>
      </c>
      <c r="BL126" s="15" t="s">
        <v>190</v>
      </c>
      <c r="BM126" s="230" t="s">
        <v>114</v>
      </c>
    </row>
    <row r="127" s="2" customFormat="1" ht="16.5" customHeight="1">
      <c r="A127" s="36"/>
      <c r="B127" s="37"/>
      <c r="C127" s="217" t="s">
        <v>204</v>
      </c>
      <c r="D127" s="217" t="s">
        <v>185</v>
      </c>
      <c r="E127" s="218" t="s">
        <v>1105</v>
      </c>
      <c r="F127" s="219" t="s">
        <v>1016</v>
      </c>
      <c r="G127" s="220" t="s">
        <v>188</v>
      </c>
      <c r="H127" s="221">
        <v>1</v>
      </c>
      <c r="I127" s="222"/>
      <c r="J127" s="223">
        <f>ROUND(I127*H127,2)</f>
        <v>0</v>
      </c>
      <c r="K127" s="224"/>
      <c r="L127" s="225"/>
      <c r="M127" s="226" t="s">
        <v>1</v>
      </c>
      <c r="N127" s="227" t="s">
        <v>38</v>
      </c>
      <c r="O127" s="89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0" t="s">
        <v>189</v>
      </c>
      <c r="AT127" s="230" t="s">
        <v>185</v>
      </c>
      <c r="AU127" s="230" t="s">
        <v>83</v>
      </c>
      <c r="AY127" s="15" t="s">
        <v>184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5" t="s">
        <v>81</v>
      </c>
      <c r="BK127" s="231">
        <f>ROUND(I127*H127,2)</f>
        <v>0</v>
      </c>
      <c r="BL127" s="15" t="s">
        <v>190</v>
      </c>
      <c r="BM127" s="230" t="s">
        <v>119</v>
      </c>
    </row>
    <row r="128" s="2" customFormat="1" ht="16.5" customHeight="1">
      <c r="A128" s="36"/>
      <c r="B128" s="37"/>
      <c r="C128" s="217" t="s">
        <v>189</v>
      </c>
      <c r="D128" s="217" t="s">
        <v>185</v>
      </c>
      <c r="E128" s="218" t="s">
        <v>1017</v>
      </c>
      <c r="F128" s="219" t="s">
        <v>1024</v>
      </c>
      <c r="G128" s="220" t="s">
        <v>188</v>
      </c>
      <c r="H128" s="221">
        <v>1</v>
      </c>
      <c r="I128" s="222"/>
      <c r="J128" s="223">
        <f>ROUND(I128*H128,2)</f>
        <v>0</v>
      </c>
      <c r="K128" s="224"/>
      <c r="L128" s="225"/>
      <c r="M128" s="226" t="s">
        <v>1</v>
      </c>
      <c r="N128" s="227" t="s">
        <v>38</v>
      </c>
      <c r="O128" s="89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0" t="s">
        <v>189</v>
      </c>
      <c r="AT128" s="230" t="s">
        <v>185</v>
      </c>
      <c r="AU128" s="230" t="s">
        <v>83</v>
      </c>
      <c r="AY128" s="15" t="s">
        <v>184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5" t="s">
        <v>81</v>
      </c>
      <c r="BK128" s="231">
        <f>ROUND(I128*H128,2)</f>
        <v>0</v>
      </c>
      <c r="BL128" s="15" t="s">
        <v>190</v>
      </c>
      <c r="BM128" s="230" t="s">
        <v>124</v>
      </c>
    </row>
    <row r="129" s="2" customFormat="1" ht="16.5" customHeight="1">
      <c r="A129" s="36"/>
      <c r="B129" s="37"/>
      <c r="C129" s="217" t="s">
        <v>209</v>
      </c>
      <c r="D129" s="217" t="s">
        <v>185</v>
      </c>
      <c r="E129" s="218" t="s">
        <v>1020</v>
      </c>
      <c r="F129" s="219" t="s">
        <v>1115</v>
      </c>
      <c r="G129" s="220" t="s">
        <v>188</v>
      </c>
      <c r="H129" s="221">
        <v>2</v>
      </c>
      <c r="I129" s="222"/>
      <c r="J129" s="223">
        <f>ROUND(I129*H129,2)</f>
        <v>0</v>
      </c>
      <c r="K129" s="224"/>
      <c r="L129" s="225"/>
      <c r="M129" s="226" t="s">
        <v>1</v>
      </c>
      <c r="N129" s="227" t="s">
        <v>38</v>
      </c>
      <c r="O129" s="89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0" t="s">
        <v>189</v>
      </c>
      <c r="AT129" s="230" t="s">
        <v>185</v>
      </c>
      <c r="AU129" s="230" t="s">
        <v>83</v>
      </c>
      <c r="AY129" s="15" t="s">
        <v>184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5" t="s">
        <v>81</v>
      </c>
      <c r="BK129" s="231">
        <f>ROUND(I129*H129,2)</f>
        <v>0</v>
      </c>
      <c r="BL129" s="15" t="s">
        <v>190</v>
      </c>
      <c r="BM129" s="230" t="s">
        <v>130</v>
      </c>
    </row>
    <row r="130" s="2" customFormat="1" ht="16.5" customHeight="1">
      <c r="A130" s="36"/>
      <c r="B130" s="37"/>
      <c r="C130" s="217" t="s">
        <v>108</v>
      </c>
      <c r="D130" s="217" t="s">
        <v>185</v>
      </c>
      <c r="E130" s="218" t="s">
        <v>1117</v>
      </c>
      <c r="F130" s="219" t="s">
        <v>1028</v>
      </c>
      <c r="G130" s="220" t="s">
        <v>188</v>
      </c>
      <c r="H130" s="221">
        <v>1</v>
      </c>
      <c r="I130" s="222"/>
      <c r="J130" s="223">
        <f>ROUND(I130*H130,2)</f>
        <v>0</v>
      </c>
      <c r="K130" s="224"/>
      <c r="L130" s="225"/>
      <c r="M130" s="226" t="s">
        <v>1</v>
      </c>
      <c r="N130" s="227" t="s">
        <v>38</v>
      </c>
      <c r="O130" s="89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0" t="s">
        <v>189</v>
      </c>
      <c r="AT130" s="230" t="s">
        <v>185</v>
      </c>
      <c r="AU130" s="230" t="s">
        <v>83</v>
      </c>
      <c r="AY130" s="15" t="s">
        <v>184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5" t="s">
        <v>81</v>
      </c>
      <c r="BK130" s="231">
        <f>ROUND(I130*H130,2)</f>
        <v>0</v>
      </c>
      <c r="BL130" s="15" t="s">
        <v>190</v>
      </c>
      <c r="BM130" s="230" t="s">
        <v>136</v>
      </c>
    </row>
    <row r="131" s="2" customFormat="1" ht="16.5" customHeight="1">
      <c r="A131" s="36"/>
      <c r="B131" s="37"/>
      <c r="C131" s="217" t="s">
        <v>111</v>
      </c>
      <c r="D131" s="217" t="s">
        <v>185</v>
      </c>
      <c r="E131" s="218" t="s">
        <v>1118</v>
      </c>
      <c r="F131" s="219" t="s">
        <v>1030</v>
      </c>
      <c r="G131" s="220" t="s">
        <v>188</v>
      </c>
      <c r="H131" s="221">
        <v>3</v>
      </c>
      <c r="I131" s="222"/>
      <c r="J131" s="223">
        <f>ROUND(I131*H131,2)</f>
        <v>0</v>
      </c>
      <c r="K131" s="224"/>
      <c r="L131" s="225"/>
      <c r="M131" s="226" t="s">
        <v>1</v>
      </c>
      <c r="N131" s="227" t="s">
        <v>38</v>
      </c>
      <c r="O131" s="89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0" t="s">
        <v>189</v>
      </c>
      <c r="AT131" s="230" t="s">
        <v>185</v>
      </c>
      <c r="AU131" s="230" t="s">
        <v>83</v>
      </c>
      <c r="AY131" s="15" t="s">
        <v>184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5" t="s">
        <v>81</v>
      </c>
      <c r="BK131" s="231">
        <f>ROUND(I131*H131,2)</f>
        <v>0</v>
      </c>
      <c r="BL131" s="15" t="s">
        <v>190</v>
      </c>
      <c r="BM131" s="230" t="s">
        <v>141</v>
      </c>
    </row>
    <row r="132" s="2" customFormat="1" ht="16.5" customHeight="1">
      <c r="A132" s="36"/>
      <c r="B132" s="37"/>
      <c r="C132" s="217" t="s">
        <v>114</v>
      </c>
      <c r="D132" s="217" t="s">
        <v>185</v>
      </c>
      <c r="E132" s="218" t="s">
        <v>1119</v>
      </c>
      <c r="F132" s="219" t="s">
        <v>1120</v>
      </c>
      <c r="G132" s="220" t="s">
        <v>188</v>
      </c>
      <c r="H132" s="221">
        <v>2</v>
      </c>
      <c r="I132" s="222"/>
      <c r="J132" s="223">
        <f>ROUND(I132*H132,2)</f>
        <v>0</v>
      </c>
      <c r="K132" s="224"/>
      <c r="L132" s="225"/>
      <c r="M132" s="226" t="s">
        <v>1</v>
      </c>
      <c r="N132" s="227" t="s">
        <v>38</v>
      </c>
      <c r="O132" s="89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0" t="s">
        <v>189</v>
      </c>
      <c r="AT132" s="230" t="s">
        <v>185</v>
      </c>
      <c r="AU132" s="230" t="s">
        <v>83</v>
      </c>
      <c r="AY132" s="15" t="s">
        <v>184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5" t="s">
        <v>81</v>
      </c>
      <c r="BK132" s="231">
        <f>ROUND(I132*H132,2)</f>
        <v>0</v>
      </c>
      <c r="BL132" s="15" t="s">
        <v>190</v>
      </c>
      <c r="BM132" s="230" t="s">
        <v>218</v>
      </c>
    </row>
    <row r="133" s="2" customFormat="1" ht="16.5" customHeight="1">
      <c r="A133" s="36"/>
      <c r="B133" s="37"/>
      <c r="C133" s="217" t="s">
        <v>119</v>
      </c>
      <c r="D133" s="217" t="s">
        <v>185</v>
      </c>
      <c r="E133" s="218" t="s">
        <v>1121</v>
      </c>
      <c r="F133" s="219" t="s">
        <v>1037</v>
      </c>
      <c r="G133" s="220" t="s">
        <v>538</v>
      </c>
      <c r="H133" s="221">
        <v>25</v>
      </c>
      <c r="I133" s="222"/>
      <c r="J133" s="223">
        <f>ROUND(I133*H133,2)</f>
        <v>0</v>
      </c>
      <c r="K133" s="224"/>
      <c r="L133" s="225"/>
      <c r="M133" s="226" t="s">
        <v>1</v>
      </c>
      <c r="N133" s="227" t="s">
        <v>38</v>
      </c>
      <c r="O133" s="89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0" t="s">
        <v>189</v>
      </c>
      <c r="AT133" s="230" t="s">
        <v>185</v>
      </c>
      <c r="AU133" s="230" t="s">
        <v>83</v>
      </c>
      <c r="AY133" s="15" t="s">
        <v>184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5" t="s">
        <v>81</v>
      </c>
      <c r="BK133" s="231">
        <f>ROUND(I133*H133,2)</f>
        <v>0</v>
      </c>
      <c r="BL133" s="15" t="s">
        <v>190</v>
      </c>
      <c r="BM133" s="230" t="s">
        <v>224</v>
      </c>
    </row>
    <row r="134" s="2" customFormat="1" ht="16.5" customHeight="1">
      <c r="A134" s="36"/>
      <c r="B134" s="37"/>
      <c r="C134" s="217" t="s">
        <v>8</v>
      </c>
      <c r="D134" s="217" t="s">
        <v>185</v>
      </c>
      <c r="E134" s="218" t="s">
        <v>1123</v>
      </c>
      <c r="F134" s="219" t="s">
        <v>1040</v>
      </c>
      <c r="G134" s="220" t="s">
        <v>538</v>
      </c>
      <c r="H134" s="221">
        <v>100</v>
      </c>
      <c r="I134" s="222"/>
      <c r="J134" s="223">
        <f>ROUND(I134*H134,2)</f>
        <v>0</v>
      </c>
      <c r="K134" s="224"/>
      <c r="L134" s="225"/>
      <c r="M134" s="226" t="s">
        <v>1</v>
      </c>
      <c r="N134" s="227" t="s">
        <v>38</v>
      </c>
      <c r="O134" s="89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0" t="s">
        <v>189</v>
      </c>
      <c r="AT134" s="230" t="s">
        <v>185</v>
      </c>
      <c r="AU134" s="230" t="s">
        <v>83</v>
      </c>
      <c r="AY134" s="15" t="s">
        <v>184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5" t="s">
        <v>81</v>
      </c>
      <c r="BK134" s="231">
        <f>ROUND(I134*H134,2)</f>
        <v>0</v>
      </c>
      <c r="BL134" s="15" t="s">
        <v>190</v>
      </c>
      <c r="BM134" s="230" t="s">
        <v>227</v>
      </c>
    </row>
    <row r="135" s="2" customFormat="1" ht="16.5" customHeight="1">
      <c r="A135" s="36"/>
      <c r="B135" s="37"/>
      <c r="C135" s="217" t="s">
        <v>124</v>
      </c>
      <c r="D135" s="217" t="s">
        <v>185</v>
      </c>
      <c r="E135" s="218" t="s">
        <v>1128</v>
      </c>
      <c r="F135" s="219" t="s">
        <v>1042</v>
      </c>
      <c r="G135" s="220" t="s">
        <v>538</v>
      </c>
      <c r="H135" s="221">
        <v>100</v>
      </c>
      <c r="I135" s="222"/>
      <c r="J135" s="223">
        <f>ROUND(I135*H135,2)</f>
        <v>0</v>
      </c>
      <c r="K135" s="224"/>
      <c r="L135" s="225"/>
      <c r="M135" s="226" t="s">
        <v>1</v>
      </c>
      <c r="N135" s="227" t="s">
        <v>38</v>
      </c>
      <c r="O135" s="89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0" t="s">
        <v>189</v>
      </c>
      <c r="AT135" s="230" t="s">
        <v>185</v>
      </c>
      <c r="AU135" s="230" t="s">
        <v>83</v>
      </c>
      <c r="AY135" s="15" t="s">
        <v>184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5" t="s">
        <v>81</v>
      </c>
      <c r="BK135" s="231">
        <f>ROUND(I135*H135,2)</f>
        <v>0</v>
      </c>
      <c r="BL135" s="15" t="s">
        <v>190</v>
      </c>
      <c r="BM135" s="230" t="s">
        <v>230</v>
      </c>
    </row>
    <row r="136" s="2" customFormat="1" ht="16.5" customHeight="1">
      <c r="A136" s="36"/>
      <c r="B136" s="37"/>
      <c r="C136" s="217" t="s">
        <v>127</v>
      </c>
      <c r="D136" s="217" t="s">
        <v>185</v>
      </c>
      <c r="E136" s="218" t="s">
        <v>1129</v>
      </c>
      <c r="F136" s="219" t="s">
        <v>1044</v>
      </c>
      <c r="G136" s="220" t="s">
        <v>538</v>
      </c>
      <c r="H136" s="221">
        <v>20</v>
      </c>
      <c r="I136" s="222"/>
      <c r="J136" s="223">
        <f>ROUND(I136*H136,2)</f>
        <v>0</v>
      </c>
      <c r="K136" s="224"/>
      <c r="L136" s="225"/>
      <c r="M136" s="226" t="s">
        <v>1</v>
      </c>
      <c r="N136" s="227" t="s">
        <v>38</v>
      </c>
      <c r="O136" s="89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0" t="s">
        <v>189</v>
      </c>
      <c r="AT136" s="230" t="s">
        <v>185</v>
      </c>
      <c r="AU136" s="230" t="s">
        <v>83</v>
      </c>
      <c r="AY136" s="15" t="s">
        <v>184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5" t="s">
        <v>81</v>
      </c>
      <c r="BK136" s="231">
        <f>ROUND(I136*H136,2)</f>
        <v>0</v>
      </c>
      <c r="BL136" s="15" t="s">
        <v>190</v>
      </c>
      <c r="BM136" s="230" t="s">
        <v>233</v>
      </c>
    </row>
    <row r="137" s="2" customFormat="1" ht="16.5" customHeight="1">
      <c r="A137" s="36"/>
      <c r="B137" s="37"/>
      <c r="C137" s="217" t="s">
        <v>248</v>
      </c>
      <c r="D137" s="217" t="s">
        <v>185</v>
      </c>
      <c r="E137" s="218" t="s">
        <v>1315</v>
      </c>
      <c r="F137" s="219" t="s">
        <v>1049</v>
      </c>
      <c r="G137" s="220" t="s">
        <v>538</v>
      </c>
      <c r="H137" s="221">
        <v>100</v>
      </c>
      <c r="I137" s="222"/>
      <c r="J137" s="223">
        <f>ROUND(I137*H137,2)</f>
        <v>0</v>
      </c>
      <c r="K137" s="224"/>
      <c r="L137" s="225"/>
      <c r="M137" s="226" t="s">
        <v>1</v>
      </c>
      <c r="N137" s="227" t="s">
        <v>38</v>
      </c>
      <c r="O137" s="89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0" t="s">
        <v>189</v>
      </c>
      <c r="AT137" s="230" t="s">
        <v>185</v>
      </c>
      <c r="AU137" s="230" t="s">
        <v>83</v>
      </c>
      <c r="AY137" s="15" t="s">
        <v>184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5" t="s">
        <v>81</v>
      </c>
      <c r="BK137" s="231">
        <f>ROUND(I137*H137,2)</f>
        <v>0</v>
      </c>
      <c r="BL137" s="15" t="s">
        <v>190</v>
      </c>
      <c r="BM137" s="230" t="s">
        <v>1316</v>
      </c>
    </row>
    <row r="138" s="2" customFormat="1" ht="16.5" customHeight="1">
      <c r="A138" s="36"/>
      <c r="B138" s="37"/>
      <c r="C138" s="217" t="s">
        <v>130</v>
      </c>
      <c r="D138" s="217" t="s">
        <v>185</v>
      </c>
      <c r="E138" s="218" t="s">
        <v>1132</v>
      </c>
      <c r="F138" s="219" t="s">
        <v>1052</v>
      </c>
      <c r="G138" s="220" t="s">
        <v>188</v>
      </c>
      <c r="H138" s="221">
        <v>1</v>
      </c>
      <c r="I138" s="222"/>
      <c r="J138" s="223">
        <f>ROUND(I138*H138,2)</f>
        <v>0</v>
      </c>
      <c r="K138" s="224"/>
      <c r="L138" s="225"/>
      <c r="M138" s="226" t="s">
        <v>1</v>
      </c>
      <c r="N138" s="227" t="s">
        <v>38</v>
      </c>
      <c r="O138" s="89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0" t="s">
        <v>189</v>
      </c>
      <c r="AT138" s="230" t="s">
        <v>185</v>
      </c>
      <c r="AU138" s="230" t="s">
        <v>83</v>
      </c>
      <c r="AY138" s="15" t="s">
        <v>184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5" t="s">
        <v>81</v>
      </c>
      <c r="BK138" s="231">
        <f>ROUND(I138*H138,2)</f>
        <v>0</v>
      </c>
      <c r="BL138" s="15" t="s">
        <v>190</v>
      </c>
      <c r="BM138" s="230" t="s">
        <v>236</v>
      </c>
    </row>
    <row r="139" s="2" customFormat="1" ht="16.5" customHeight="1">
      <c r="A139" s="36"/>
      <c r="B139" s="37"/>
      <c r="C139" s="217" t="s">
        <v>251</v>
      </c>
      <c r="D139" s="217" t="s">
        <v>185</v>
      </c>
      <c r="E139" s="218" t="s">
        <v>1045</v>
      </c>
      <c r="F139" s="219" t="s">
        <v>1046</v>
      </c>
      <c r="G139" s="220" t="s">
        <v>188</v>
      </c>
      <c r="H139" s="221">
        <v>16</v>
      </c>
      <c r="I139" s="222"/>
      <c r="J139" s="223">
        <f>ROUND(I139*H139,2)</f>
        <v>0</v>
      </c>
      <c r="K139" s="224"/>
      <c r="L139" s="225"/>
      <c r="M139" s="226" t="s">
        <v>1</v>
      </c>
      <c r="N139" s="227" t="s">
        <v>38</v>
      </c>
      <c r="O139" s="89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0" t="s">
        <v>189</v>
      </c>
      <c r="AT139" s="230" t="s">
        <v>185</v>
      </c>
      <c r="AU139" s="230" t="s">
        <v>83</v>
      </c>
      <c r="AY139" s="15" t="s">
        <v>184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5" t="s">
        <v>81</v>
      </c>
      <c r="BK139" s="231">
        <f>ROUND(I139*H139,2)</f>
        <v>0</v>
      </c>
      <c r="BL139" s="15" t="s">
        <v>190</v>
      </c>
      <c r="BM139" s="230" t="s">
        <v>1317</v>
      </c>
    </row>
    <row r="140" s="2" customFormat="1" ht="16.5" customHeight="1">
      <c r="A140" s="36"/>
      <c r="B140" s="37"/>
      <c r="C140" s="217" t="s">
        <v>133</v>
      </c>
      <c r="D140" s="217" t="s">
        <v>185</v>
      </c>
      <c r="E140" s="218" t="s">
        <v>1134</v>
      </c>
      <c r="F140" s="219" t="s">
        <v>1054</v>
      </c>
      <c r="G140" s="220" t="s">
        <v>188</v>
      </c>
      <c r="H140" s="221">
        <v>1</v>
      </c>
      <c r="I140" s="222"/>
      <c r="J140" s="223">
        <f>ROUND(I140*H140,2)</f>
        <v>0</v>
      </c>
      <c r="K140" s="224"/>
      <c r="L140" s="225"/>
      <c r="M140" s="226" t="s">
        <v>1</v>
      </c>
      <c r="N140" s="227" t="s">
        <v>38</v>
      </c>
      <c r="O140" s="89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0" t="s">
        <v>189</v>
      </c>
      <c r="AT140" s="230" t="s">
        <v>185</v>
      </c>
      <c r="AU140" s="230" t="s">
        <v>83</v>
      </c>
      <c r="AY140" s="15" t="s">
        <v>184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5" t="s">
        <v>81</v>
      </c>
      <c r="BK140" s="231">
        <f>ROUND(I140*H140,2)</f>
        <v>0</v>
      </c>
      <c r="BL140" s="15" t="s">
        <v>190</v>
      </c>
      <c r="BM140" s="230" t="s">
        <v>239</v>
      </c>
    </row>
    <row r="141" s="2" customFormat="1" ht="16.5" customHeight="1">
      <c r="A141" s="36"/>
      <c r="B141" s="37"/>
      <c r="C141" s="217" t="s">
        <v>136</v>
      </c>
      <c r="D141" s="217" t="s">
        <v>185</v>
      </c>
      <c r="E141" s="218" t="s">
        <v>1136</v>
      </c>
      <c r="F141" s="219" t="s">
        <v>1211</v>
      </c>
      <c r="G141" s="220" t="s">
        <v>188</v>
      </c>
      <c r="H141" s="221">
        <v>1</v>
      </c>
      <c r="I141" s="222"/>
      <c r="J141" s="223">
        <f>ROUND(I141*H141,2)</f>
        <v>0</v>
      </c>
      <c r="K141" s="224"/>
      <c r="L141" s="225"/>
      <c r="M141" s="226" t="s">
        <v>1</v>
      </c>
      <c r="N141" s="227" t="s">
        <v>38</v>
      </c>
      <c r="O141" s="89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0" t="s">
        <v>189</v>
      </c>
      <c r="AT141" s="230" t="s">
        <v>185</v>
      </c>
      <c r="AU141" s="230" t="s">
        <v>83</v>
      </c>
      <c r="AY141" s="15" t="s">
        <v>184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5" t="s">
        <v>81</v>
      </c>
      <c r="BK141" s="231">
        <f>ROUND(I141*H141,2)</f>
        <v>0</v>
      </c>
      <c r="BL141" s="15" t="s">
        <v>190</v>
      </c>
      <c r="BM141" s="230" t="s">
        <v>242</v>
      </c>
    </row>
    <row r="142" s="2" customFormat="1" ht="16.5" customHeight="1">
      <c r="A142" s="36"/>
      <c r="B142" s="37"/>
      <c r="C142" s="217" t="s">
        <v>7</v>
      </c>
      <c r="D142" s="217" t="s">
        <v>185</v>
      </c>
      <c r="E142" s="218" t="s">
        <v>1138</v>
      </c>
      <c r="F142" s="219" t="s">
        <v>1056</v>
      </c>
      <c r="G142" s="220" t="s">
        <v>188</v>
      </c>
      <c r="H142" s="221">
        <v>4</v>
      </c>
      <c r="I142" s="222"/>
      <c r="J142" s="223">
        <f>ROUND(I142*H142,2)</f>
        <v>0</v>
      </c>
      <c r="K142" s="224"/>
      <c r="L142" s="225"/>
      <c r="M142" s="226" t="s">
        <v>1</v>
      </c>
      <c r="N142" s="227" t="s">
        <v>38</v>
      </c>
      <c r="O142" s="89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0" t="s">
        <v>189</v>
      </c>
      <c r="AT142" s="230" t="s">
        <v>185</v>
      </c>
      <c r="AU142" s="230" t="s">
        <v>83</v>
      </c>
      <c r="AY142" s="15" t="s">
        <v>184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5" t="s">
        <v>81</v>
      </c>
      <c r="BK142" s="231">
        <f>ROUND(I142*H142,2)</f>
        <v>0</v>
      </c>
      <c r="BL142" s="15" t="s">
        <v>190</v>
      </c>
      <c r="BM142" s="230" t="s">
        <v>248</v>
      </c>
    </row>
    <row r="143" s="2" customFormat="1" ht="16.5" customHeight="1">
      <c r="A143" s="36"/>
      <c r="B143" s="37"/>
      <c r="C143" s="217" t="s">
        <v>141</v>
      </c>
      <c r="D143" s="217" t="s">
        <v>185</v>
      </c>
      <c r="E143" s="218" t="s">
        <v>1139</v>
      </c>
      <c r="F143" s="219" t="s">
        <v>1060</v>
      </c>
      <c r="G143" s="220" t="s">
        <v>188</v>
      </c>
      <c r="H143" s="221">
        <v>1</v>
      </c>
      <c r="I143" s="222"/>
      <c r="J143" s="223">
        <f>ROUND(I143*H143,2)</f>
        <v>0</v>
      </c>
      <c r="K143" s="224"/>
      <c r="L143" s="225"/>
      <c r="M143" s="226" t="s">
        <v>1</v>
      </c>
      <c r="N143" s="227" t="s">
        <v>38</v>
      </c>
      <c r="O143" s="89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0" t="s">
        <v>189</v>
      </c>
      <c r="AT143" s="230" t="s">
        <v>185</v>
      </c>
      <c r="AU143" s="230" t="s">
        <v>83</v>
      </c>
      <c r="AY143" s="15" t="s">
        <v>184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5" t="s">
        <v>81</v>
      </c>
      <c r="BK143" s="231">
        <f>ROUND(I143*H143,2)</f>
        <v>0</v>
      </c>
      <c r="BL143" s="15" t="s">
        <v>190</v>
      </c>
      <c r="BM143" s="230" t="s">
        <v>251</v>
      </c>
    </row>
    <row r="144" s="2" customFormat="1" ht="16.5" customHeight="1">
      <c r="A144" s="36"/>
      <c r="B144" s="37"/>
      <c r="C144" s="217" t="s">
        <v>252</v>
      </c>
      <c r="D144" s="217" t="s">
        <v>185</v>
      </c>
      <c r="E144" s="218" t="s">
        <v>1140</v>
      </c>
      <c r="F144" s="219" t="s">
        <v>1062</v>
      </c>
      <c r="G144" s="220" t="s">
        <v>188</v>
      </c>
      <c r="H144" s="221">
        <v>5</v>
      </c>
      <c r="I144" s="222"/>
      <c r="J144" s="223">
        <f>ROUND(I144*H144,2)</f>
        <v>0</v>
      </c>
      <c r="K144" s="224"/>
      <c r="L144" s="225"/>
      <c r="M144" s="226" t="s">
        <v>1</v>
      </c>
      <c r="N144" s="227" t="s">
        <v>38</v>
      </c>
      <c r="O144" s="89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0" t="s">
        <v>189</v>
      </c>
      <c r="AT144" s="230" t="s">
        <v>185</v>
      </c>
      <c r="AU144" s="230" t="s">
        <v>83</v>
      </c>
      <c r="AY144" s="15" t="s">
        <v>184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5" t="s">
        <v>81</v>
      </c>
      <c r="BK144" s="231">
        <f>ROUND(I144*H144,2)</f>
        <v>0</v>
      </c>
      <c r="BL144" s="15" t="s">
        <v>190</v>
      </c>
      <c r="BM144" s="230" t="s">
        <v>255</v>
      </c>
    </row>
    <row r="145" s="2" customFormat="1" ht="21.75" customHeight="1">
      <c r="A145" s="36"/>
      <c r="B145" s="37"/>
      <c r="C145" s="217" t="s">
        <v>323</v>
      </c>
      <c r="D145" s="217" t="s">
        <v>185</v>
      </c>
      <c r="E145" s="218" t="s">
        <v>1318</v>
      </c>
      <c r="F145" s="219" t="s">
        <v>1298</v>
      </c>
      <c r="G145" s="220" t="s">
        <v>188</v>
      </c>
      <c r="H145" s="221">
        <v>1</v>
      </c>
      <c r="I145" s="222"/>
      <c r="J145" s="223">
        <f>ROUND(I145*H145,2)</f>
        <v>0</v>
      </c>
      <c r="K145" s="224"/>
      <c r="L145" s="225"/>
      <c r="M145" s="226" t="s">
        <v>1</v>
      </c>
      <c r="N145" s="227" t="s">
        <v>38</v>
      </c>
      <c r="O145" s="89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0" t="s">
        <v>189</v>
      </c>
      <c r="AT145" s="230" t="s">
        <v>185</v>
      </c>
      <c r="AU145" s="230" t="s">
        <v>83</v>
      </c>
      <c r="AY145" s="15" t="s">
        <v>184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5" t="s">
        <v>81</v>
      </c>
      <c r="BK145" s="231">
        <f>ROUND(I145*H145,2)</f>
        <v>0</v>
      </c>
      <c r="BL145" s="15" t="s">
        <v>190</v>
      </c>
      <c r="BM145" s="230" t="s">
        <v>1319</v>
      </c>
    </row>
    <row r="146" s="2" customFormat="1" ht="16.5" customHeight="1">
      <c r="A146" s="36"/>
      <c r="B146" s="37"/>
      <c r="C146" s="217" t="s">
        <v>218</v>
      </c>
      <c r="D146" s="217" t="s">
        <v>185</v>
      </c>
      <c r="E146" s="218" t="s">
        <v>1143</v>
      </c>
      <c r="F146" s="219" t="s">
        <v>1065</v>
      </c>
      <c r="G146" s="220" t="s">
        <v>188</v>
      </c>
      <c r="H146" s="221">
        <v>2</v>
      </c>
      <c r="I146" s="222"/>
      <c r="J146" s="223">
        <f>ROUND(I146*H146,2)</f>
        <v>0</v>
      </c>
      <c r="K146" s="224"/>
      <c r="L146" s="225"/>
      <c r="M146" s="226" t="s">
        <v>1</v>
      </c>
      <c r="N146" s="227" t="s">
        <v>38</v>
      </c>
      <c r="O146" s="89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0" t="s">
        <v>189</v>
      </c>
      <c r="AT146" s="230" t="s">
        <v>185</v>
      </c>
      <c r="AU146" s="230" t="s">
        <v>83</v>
      </c>
      <c r="AY146" s="15" t="s">
        <v>184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5" t="s">
        <v>81</v>
      </c>
      <c r="BK146" s="231">
        <f>ROUND(I146*H146,2)</f>
        <v>0</v>
      </c>
      <c r="BL146" s="15" t="s">
        <v>190</v>
      </c>
      <c r="BM146" s="230" t="s">
        <v>258</v>
      </c>
    </row>
    <row r="147" s="2" customFormat="1" ht="16.5" customHeight="1">
      <c r="A147" s="36"/>
      <c r="B147" s="37"/>
      <c r="C147" s="217" t="s">
        <v>259</v>
      </c>
      <c r="D147" s="217" t="s">
        <v>185</v>
      </c>
      <c r="E147" s="218" t="s">
        <v>1320</v>
      </c>
      <c r="F147" s="219" t="s">
        <v>1216</v>
      </c>
      <c r="G147" s="220" t="s">
        <v>188</v>
      </c>
      <c r="H147" s="221">
        <v>1</v>
      </c>
      <c r="I147" s="222"/>
      <c r="J147" s="223">
        <f>ROUND(I147*H147,2)</f>
        <v>0</v>
      </c>
      <c r="K147" s="224"/>
      <c r="L147" s="225"/>
      <c r="M147" s="226" t="s">
        <v>1</v>
      </c>
      <c r="N147" s="227" t="s">
        <v>38</v>
      </c>
      <c r="O147" s="89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0" t="s">
        <v>189</v>
      </c>
      <c r="AT147" s="230" t="s">
        <v>185</v>
      </c>
      <c r="AU147" s="230" t="s">
        <v>83</v>
      </c>
      <c r="AY147" s="15" t="s">
        <v>184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5" t="s">
        <v>81</v>
      </c>
      <c r="BK147" s="231">
        <f>ROUND(I147*H147,2)</f>
        <v>0</v>
      </c>
      <c r="BL147" s="15" t="s">
        <v>190</v>
      </c>
      <c r="BM147" s="230" t="s">
        <v>262</v>
      </c>
    </row>
    <row r="148" s="2" customFormat="1" ht="16.5" customHeight="1">
      <c r="A148" s="36"/>
      <c r="B148" s="37"/>
      <c r="C148" s="217" t="s">
        <v>221</v>
      </c>
      <c r="D148" s="217" t="s">
        <v>185</v>
      </c>
      <c r="E148" s="218" t="s">
        <v>1144</v>
      </c>
      <c r="F148" s="219" t="s">
        <v>1067</v>
      </c>
      <c r="G148" s="220" t="s">
        <v>538</v>
      </c>
      <c r="H148" s="221">
        <v>20</v>
      </c>
      <c r="I148" s="222"/>
      <c r="J148" s="223">
        <f>ROUND(I148*H148,2)</f>
        <v>0</v>
      </c>
      <c r="K148" s="224"/>
      <c r="L148" s="225"/>
      <c r="M148" s="226" t="s">
        <v>1</v>
      </c>
      <c r="N148" s="227" t="s">
        <v>38</v>
      </c>
      <c r="O148" s="89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0" t="s">
        <v>189</v>
      </c>
      <c r="AT148" s="230" t="s">
        <v>185</v>
      </c>
      <c r="AU148" s="230" t="s">
        <v>83</v>
      </c>
      <c r="AY148" s="15" t="s">
        <v>184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5" t="s">
        <v>81</v>
      </c>
      <c r="BK148" s="231">
        <f>ROUND(I148*H148,2)</f>
        <v>0</v>
      </c>
      <c r="BL148" s="15" t="s">
        <v>190</v>
      </c>
      <c r="BM148" s="230" t="s">
        <v>265</v>
      </c>
    </row>
    <row r="149" s="2" customFormat="1" ht="24.15" customHeight="1">
      <c r="A149" s="36"/>
      <c r="B149" s="37"/>
      <c r="C149" s="217" t="s">
        <v>266</v>
      </c>
      <c r="D149" s="217" t="s">
        <v>185</v>
      </c>
      <c r="E149" s="218" t="s">
        <v>1145</v>
      </c>
      <c r="F149" s="219" t="s">
        <v>1069</v>
      </c>
      <c r="G149" s="220" t="s">
        <v>560</v>
      </c>
      <c r="H149" s="221">
        <v>1</v>
      </c>
      <c r="I149" s="222"/>
      <c r="J149" s="223">
        <f>ROUND(I149*H149,2)</f>
        <v>0</v>
      </c>
      <c r="K149" s="224"/>
      <c r="L149" s="225"/>
      <c r="M149" s="226" t="s">
        <v>1</v>
      </c>
      <c r="N149" s="227" t="s">
        <v>38</v>
      </c>
      <c r="O149" s="89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30" t="s">
        <v>189</v>
      </c>
      <c r="AT149" s="230" t="s">
        <v>185</v>
      </c>
      <c r="AU149" s="230" t="s">
        <v>83</v>
      </c>
      <c r="AY149" s="15" t="s">
        <v>184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5" t="s">
        <v>81</v>
      </c>
      <c r="BK149" s="231">
        <f>ROUND(I149*H149,2)</f>
        <v>0</v>
      </c>
      <c r="BL149" s="15" t="s">
        <v>190</v>
      </c>
      <c r="BM149" s="230" t="s">
        <v>269</v>
      </c>
    </row>
    <row r="150" s="2" customFormat="1" ht="16.5" customHeight="1">
      <c r="A150" s="36"/>
      <c r="B150" s="37"/>
      <c r="C150" s="217" t="s">
        <v>224</v>
      </c>
      <c r="D150" s="217" t="s">
        <v>185</v>
      </c>
      <c r="E150" s="218" t="s">
        <v>1147</v>
      </c>
      <c r="F150" s="219" t="s">
        <v>1071</v>
      </c>
      <c r="G150" s="220" t="s">
        <v>538</v>
      </c>
      <c r="H150" s="221">
        <v>20</v>
      </c>
      <c r="I150" s="222"/>
      <c r="J150" s="223">
        <f>ROUND(I150*H150,2)</f>
        <v>0</v>
      </c>
      <c r="K150" s="224"/>
      <c r="L150" s="225"/>
      <c r="M150" s="226" t="s">
        <v>1</v>
      </c>
      <c r="N150" s="227" t="s">
        <v>38</v>
      </c>
      <c r="O150" s="89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0" t="s">
        <v>189</v>
      </c>
      <c r="AT150" s="230" t="s">
        <v>185</v>
      </c>
      <c r="AU150" s="230" t="s">
        <v>83</v>
      </c>
      <c r="AY150" s="15" t="s">
        <v>184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5" t="s">
        <v>81</v>
      </c>
      <c r="BK150" s="231">
        <f>ROUND(I150*H150,2)</f>
        <v>0</v>
      </c>
      <c r="BL150" s="15" t="s">
        <v>190</v>
      </c>
      <c r="BM150" s="230" t="s">
        <v>272</v>
      </c>
    </row>
    <row r="151" s="2" customFormat="1" ht="21.75" customHeight="1">
      <c r="A151" s="36"/>
      <c r="B151" s="37"/>
      <c r="C151" s="217" t="s">
        <v>273</v>
      </c>
      <c r="D151" s="217" t="s">
        <v>185</v>
      </c>
      <c r="E151" s="218" t="s">
        <v>1148</v>
      </c>
      <c r="F151" s="219" t="s">
        <v>1073</v>
      </c>
      <c r="G151" s="220" t="s">
        <v>560</v>
      </c>
      <c r="H151" s="221">
        <v>1</v>
      </c>
      <c r="I151" s="222"/>
      <c r="J151" s="223">
        <f>ROUND(I151*H151,2)</f>
        <v>0</v>
      </c>
      <c r="K151" s="224"/>
      <c r="L151" s="225"/>
      <c r="M151" s="226" t="s">
        <v>1</v>
      </c>
      <c r="N151" s="227" t="s">
        <v>38</v>
      </c>
      <c r="O151" s="89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30" t="s">
        <v>189</v>
      </c>
      <c r="AT151" s="230" t="s">
        <v>185</v>
      </c>
      <c r="AU151" s="230" t="s">
        <v>83</v>
      </c>
      <c r="AY151" s="15" t="s">
        <v>184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5" t="s">
        <v>81</v>
      </c>
      <c r="BK151" s="231">
        <f>ROUND(I151*H151,2)</f>
        <v>0</v>
      </c>
      <c r="BL151" s="15" t="s">
        <v>190</v>
      </c>
      <c r="BM151" s="230" t="s">
        <v>276</v>
      </c>
    </row>
    <row r="152" s="2" customFormat="1" ht="16.5" customHeight="1">
      <c r="A152" s="36"/>
      <c r="B152" s="37"/>
      <c r="C152" s="217" t="s">
        <v>227</v>
      </c>
      <c r="D152" s="217" t="s">
        <v>185</v>
      </c>
      <c r="E152" s="218" t="s">
        <v>1149</v>
      </c>
      <c r="F152" s="219" t="s">
        <v>1075</v>
      </c>
      <c r="G152" s="220" t="s">
        <v>188</v>
      </c>
      <c r="H152" s="221">
        <v>5</v>
      </c>
      <c r="I152" s="222"/>
      <c r="J152" s="223">
        <f>ROUND(I152*H152,2)</f>
        <v>0</v>
      </c>
      <c r="K152" s="224"/>
      <c r="L152" s="225"/>
      <c r="M152" s="226" t="s">
        <v>1</v>
      </c>
      <c r="N152" s="227" t="s">
        <v>38</v>
      </c>
      <c r="O152" s="89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0" t="s">
        <v>189</v>
      </c>
      <c r="AT152" s="230" t="s">
        <v>185</v>
      </c>
      <c r="AU152" s="230" t="s">
        <v>83</v>
      </c>
      <c r="AY152" s="15" t="s">
        <v>184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5" t="s">
        <v>81</v>
      </c>
      <c r="BK152" s="231">
        <f>ROUND(I152*H152,2)</f>
        <v>0</v>
      </c>
      <c r="BL152" s="15" t="s">
        <v>190</v>
      </c>
      <c r="BM152" s="230" t="s">
        <v>279</v>
      </c>
    </row>
    <row r="153" s="2" customFormat="1" ht="16.5" customHeight="1">
      <c r="A153" s="36"/>
      <c r="B153" s="37"/>
      <c r="C153" s="217" t="s">
        <v>280</v>
      </c>
      <c r="D153" s="217" t="s">
        <v>185</v>
      </c>
      <c r="E153" s="218" t="s">
        <v>1150</v>
      </c>
      <c r="F153" s="219" t="s">
        <v>1077</v>
      </c>
      <c r="G153" s="220" t="s">
        <v>188</v>
      </c>
      <c r="H153" s="221">
        <v>20</v>
      </c>
      <c r="I153" s="222"/>
      <c r="J153" s="223">
        <f>ROUND(I153*H153,2)</f>
        <v>0</v>
      </c>
      <c r="K153" s="224"/>
      <c r="L153" s="225"/>
      <c r="M153" s="226" t="s">
        <v>1</v>
      </c>
      <c r="N153" s="227" t="s">
        <v>38</v>
      </c>
      <c r="O153" s="89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30" t="s">
        <v>189</v>
      </c>
      <c r="AT153" s="230" t="s">
        <v>185</v>
      </c>
      <c r="AU153" s="230" t="s">
        <v>83</v>
      </c>
      <c r="AY153" s="15" t="s">
        <v>184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5" t="s">
        <v>81</v>
      </c>
      <c r="BK153" s="231">
        <f>ROUND(I153*H153,2)</f>
        <v>0</v>
      </c>
      <c r="BL153" s="15" t="s">
        <v>190</v>
      </c>
      <c r="BM153" s="230" t="s">
        <v>283</v>
      </c>
    </row>
    <row r="154" s="2" customFormat="1" ht="16.5" customHeight="1">
      <c r="A154" s="36"/>
      <c r="B154" s="37"/>
      <c r="C154" s="217" t="s">
        <v>230</v>
      </c>
      <c r="D154" s="217" t="s">
        <v>185</v>
      </c>
      <c r="E154" s="218" t="s">
        <v>1151</v>
      </c>
      <c r="F154" s="219" t="s">
        <v>1079</v>
      </c>
      <c r="G154" s="220" t="s">
        <v>188</v>
      </c>
      <c r="H154" s="221">
        <v>20</v>
      </c>
      <c r="I154" s="222"/>
      <c r="J154" s="223">
        <f>ROUND(I154*H154,2)</f>
        <v>0</v>
      </c>
      <c r="K154" s="224"/>
      <c r="L154" s="225"/>
      <c r="M154" s="226" t="s">
        <v>1</v>
      </c>
      <c r="N154" s="227" t="s">
        <v>38</v>
      </c>
      <c r="O154" s="89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0" t="s">
        <v>189</v>
      </c>
      <c r="AT154" s="230" t="s">
        <v>185</v>
      </c>
      <c r="AU154" s="230" t="s">
        <v>83</v>
      </c>
      <c r="AY154" s="15" t="s">
        <v>184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5" t="s">
        <v>81</v>
      </c>
      <c r="BK154" s="231">
        <f>ROUND(I154*H154,2)</f>
        <v>0</v>
      </c>
      <c r="BL154" s="15" t="s">
        <v>190</v>
      </c>
      <c r="BM154" s="230" t="s">
        <v>286</v>
      </c>
    </row>
    <row r="155" s="2" customFormat="1" ht="16.5" customHeight="1">
      <c r="A155" s="36"/>
      <c r="B155" s="37"/>
      <c r="C155" s="217" t="s">
        <v>287</v>
      </c>
      <c r="D155" s="217" t="s">
        <v>185</v>
      </c>
      <c r="E155" s="218" t="s">
        <v>1152</v>
      </c>
      <c r="F155" s="219" t="s">
        <v>1081</v>
      </c>
      <c r="G155" s="220" t="s">
        <v>188</v>
      </c>
      <c r="H155" s="221">
        <v>10</v>
      </c>
      <c r="I155" s="222"/>
      <c r="J155" s="223">
        <f>ROUND(I155*H155,2)</f>
        <v>0</v>
      </c>
      <c r="K155" s="224"/>
      <c r="L155" s="225"/>
      <c r="M155" s="226" t="s">
        <v>1</v>
      </c>
      <c r="N155" s="227" t="s">
        <v>38</v>
      </c>
      <c r="O155" s="89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30" t="s">
        <v>189</v>
      </c>
      <c r="AT155" s="230" t="s">
        <v>185</v>
      </c>
      <c r="AU155" s="230" t="s">
        <v>83</v>
      </c>
      <c r="AY155" s="15" t="s">
        <v>184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5" t="s">
        <v>81</v>
      </c>
      <c r="BK155" s="231">
        <f>ROUND(I155*H155,2)</f>
        <v>0</v>
      </c>
      <c r="BL155" s="15" t="s">
        <v>190</v>
      </c>
      <c r="BM155" s="230" t="s">
        <v>290</v>
      </c>
    </row>
    <row r="156" s="2" customFormat="1" ht="16.5" customHeight="1">
      <c r="A156" s="36"/>
      <c r="B156" s="37"/>
      <c r="C156" s="217" t="s">
        <v>233</v>
      </c>
      <c r="D156" s="217" t="s">
        <v>185</v>
      </c>
      <c r="E156" s="218" t="s">
        <v>1153</v>
      </c>
      <c r="F156" s="219" t="s">
        <v>1083</v>
      </c>
      <c r="G156" s="220" t="s">
        <v>188</v>
      </c>
      <c r="H156" s="221">
        <v>5</v>
      </c>
      <c r="I156" s="222"/>
      <c r="J156" s="223">
        <f>ROUND(I156*H156,2)</f>
        <v>0</v>
      </c>
      <c r="K156" s="224"/>
      <c r="L156" s="225"/>
      <c r="M156" s="226" t="s">
        <v>1</v>
      </c>
      <c r="N156" s="227" t="s">
        <v>38</v>
      </c>
      <c r="O156" s="89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0" t="s">
        <v>189</v>
      </c>
      <c r="AT156" s="230" t="s">
        <v>185</v>
      </c>
      <c r="AU156" s="230" t="s">
        <v>83</v>
      </c>
      <c r="AY156" s="15" t="s">
        <v>184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5" t="s">
        <v>81</v>
      </c>
      <c r="BK156" s="231">
        <f>ROUND(I156*H156,2)</f>
        <v>0</v>
      </c>
      <c r="BL156" s="15" t="s">
        <v>190</v>
      </c>
      <c r="BM156" s="230" t="s">
        <v>293</v>
      </c>
    </row>
    <row r="157" s="2" customFormat="1" ht="16.5" customHeight="1">
      <c r="A157" s="36"/>
      <c r="B157" s="37"/>
      <c r="C157" s="217" t="s">
        <v>294</v>
      </c>
      <c r="D157" s="217" t="s">
        <v>185</v>
      </c>
      <c r="E157" s="218" t="s">
        <v>1154</v>
      </c>
      <c r="F157" s="219" t="s">
        <v>1085</v>
      </c>
      <c r="G157" s="220" t="s">
        <v>188</v>
      </c>
      <c r="H157" s="221">
        <v>10</v>
      </c>
      <c r="I157" s="222"/>
      <c r="J157" s="223">
        <f>ROUND(I157*H157,2)</f>
        <v>0</v>
      </c>
      <c r="K157" s="224"/>
      <c r="L157" s="225"/>
      <c r="M157" s="226" t="s">
        <v>1</v>
      </c>
      <c r="N157" s="227" t="s">
        <v>38</v>
      </c>
      <c r="O157" s="89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30" t="s">
        <v>189</v>
      </c>
      <c r="AT157" s="230" t="s">
        <v>185</v>
      </c>
      <c r="AU157" s="230" t="s">
        <v>83</v>
      </c>
      <c r="AY157" s="15" t="s">
        <v>184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5" t="s">
        <v>81</v>
      </c>
      <c r="BK157" s="231">
        <f>ROUND(I157*H157,2)</f>
        <v>0</v>
      </c>
      <c r="BL157" s="15" t="s">
        <v>190</v>
      </c>
      <c r="BM157" s="230" t="s">
        <v>297</v>
      </c>
    </row>
    <row r="158" s="2" customFormat="1" ht="16.5" customHeight="1">
      <c r="A158" s="36"/>
      <c r="B158" s="37"/>
      <c r="C158" s="217" t="s">
        <v>236</v>
      </c>
      <c r="D158" s="217" t="s">
        <v>185</v>
      </c>
      <c r="E158" s="218" t="s">
        <v>1155</v>
      </c>
      <c r="F158" s="219" t="s">
        <v>1087</v>
      </c>
      <c r="G158" s="220" t="s">
        <v>188</v>
      </c>
      <c r="H158" s="221">
        <v>50</v>
      </c>
      <c r="I158" s="222"/>
      <c r="J158" s="223">
        <f>ROUND(I158*H158,2)</f>
        <v>0</v>
      </c>
      <c r="K158" s="224"/>
      <c r="L158" s="225"/>
      <c r="M158" s="226" t="s">
        <v>1</v>
      </c>
      <c r="N158" s="227" t="s">
        <v>38</v>
      </c>
      <c r="O158" s="89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30" t="s">
        <v>189</v>
      </c>
      <c r="AT158" s="230" t="s">
        <v>185</v>
      </c>
      <c r="AU158" s="230" t="s">
        <v>83</v>
      </c>
      <c r="AY158" s="15" t="s">
        <v>184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5" t="s">
        <v>81</v>
      </c>
      <c r="BK158" s="231">
        <f>ROUND(I158*H158,2)</f>
        <v>0</v>
      </c>
      <c r="BL158" s="15" t="s">
        <v>190</v>
      </c>
      <c r="BM158" s="230" t="s">
        <v>300</v>
      </c>
    </row>
    <row r="159" s="2" customFormat="1" ht="16.5" customHeight="1">
      <c r="A159" s="36"/>
      <c r="B159" s="37"/>
      <c r="C159" s="217" t="s">
        <v>301</v>
      </c>
      <c r="D159" s="217" t="s">
        <v>185</v>
      </c>
      <c r="E159" s="218" t="s">
        <v>1156</v>
      </c>
      <c r="F159" s="219" t="s">
        <v>1089</v>
      </c>
      <c r="G159" s="220" t="s">
        <v>188</v>
      </c>
      <c r="H159" s="221">
        <v>10</v>
      </c>
      <c r="I159" s="222"/>
      <c r="J159" s="223">
        <f>ROUND(I159*H159,2)</f>
        <v>0</v>
      </c>
      <c r="K159" s="224"/>
      <c r="L159" s="225"/>
      <c r="M159" s="226" t="s">
        <v>1</v>
      </c>
      <c r="N159" s="227" t="s">
        <v>38</v>
      </c>
      <c r="O159" s="89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30" t="s">
        <v>189</v>
      </c>
      <c r="AT159" s="230" t="s">
        <v>185</v>
      </c>
      <c r="AU159" s="230" t="s">
        <v>83</v>
      </c>
      <c r="AY159" s="15" t="s">
        <v>184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5" t="s">
        <v>81</v>
      </c>
      <c r="BK159" s="231">
        <f>ROUND(I159*H159,2)</f>
        <v>0</v>
      </c>
      <c r="BL159" s="15" t="s">
        <v>190</v>
      </c>
      <c r="BM159" s="230" t="s">
        <v>304</v>
      </c>
    </row>
    <row r="160" s="2" customFormat="1" ht="24.15" customHeight="1">
      <c r="A160" s="36"/>
      <c r="B160" s="37"/>
      <c r="C160" s="217" t="s">
        <v>239</v>
      </c>
      <c r="D160" s="217" t="s">
        <v>185</v>
      </c>
      <c r="E160" s="218" t="s">
        <v>1157</v>
      </c>
      <c r="F160" s="219" t="s">
        <v>1091</v>
      </c>
      <c r="G160" s="220" t="s">
        <v>560</v>
      </c>
      <c r="H160" s="221">
        <v>1</v>
      </c>
      <c r="I160" s="222"/>
      <c r="J160" s="223">
        <f>ROUND(I160*H160,2)</f>
        <v>0</v>
      </c>
      <c r="K160" s="224"/>
      <c r="L160" s="225"/>
      <c r="M160" s="226" t="s">
        <v>1</v>
      </c>
      <c r="N160" s="227" t="s">
        <v>38</v>
      </c>
      <c r="O160" s="89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30" t="s">
        <v>189</v>
      </c>
      <c r="AT160" s="230" t="s">
        <v>185</v>
      </c>
      <c r="AU160" s="230" t="s">
        <v>83</v>
      </c>
      <c r="AY160" s="15" t="s">
        <v>184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5" t="s">
        <v>81</v>
      </c>
      <c r="BK160" s="231">
        <f>ROUND(I160*H160,2)</f>
        <v>0</v>
      </c>
      <c r="BL160" s="15" t="s">
        <v>190</v>
      </c>
      <c r="BM160" s="230" t="s">
        <v>307</v>
      </c>
    </row>
    <row r="161" s="2" customFormat="1" ht="16.5" customHeight="1">
      <c r="A161" s="36"/>
      <c r="B161" s="37"/>
      <c r="C161" s="237" t="s">
        <v>309</v>
      </c>
      <c r="D161" s="237" t="s">
        <v>858</v>
      </c>
      <c r="E161" s="238" t="s">
        <v>1158</v>
      </c>
      <c r="F161" s="239" t="s">
        <v>1093</v>
      </c>
      <c r="G161" s="240" t="s">
        <v>861</v>
      </c>
      <c r="H161" s="241">
        <v>105</v>
      </c>
      <c r="I161" s="242"/>
      <c r="J161" s="243">
        <f>ROUND(I161*H161,2)</f>
        <v>0</v>
      </c>
      <c r="K161" s="244"/>
      <c r="L161" s="42"/>
      <c r="M161" s="245" t="s">
        <v>1</v>
      </c>
      <c r="N161" s="246" t="s">
        <v>38</v>
      </c>
      <c r="O161" s="89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30" t="s">
        <v>190</v>
      </c>
      <c r="AT161" s="230" t="s">
        <v>858</v>
      </c>
      <c r="AU161" s="230" t="s">
        <v>83</v>
      </c>
      <c r="AY161" s="15" t="s">
        <v>184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5" t="s">
        <v>81</v>
      </c>
      <c r="BK161" s="231">
        <f>ROUND(I161*H161,2)</f>
        <v>0</v>
      </c>
      <c r="BL161" s="15" t="s">
        <v>190</v>
      </c>
      <c r="BM161" s="230" t="s">
        <v>312</v>
      </c>
    </row>
    <row r="162" s="2" customFormat="1" ht="16.5" customHeight="1">
      <c r="A162" s="36"/>
      <c r="B162" s="37"/>
      <c r="C162" s="237" t="s">
        <v>242</v>
      </c>
      <c r="D162" s="237" t="s">
        <v>858</v>
      </c>
      <c r="E162" s="238" t="s">
        <v>1159</v>
      </c>
      <c r="F162" s="239" t="s">
        <v>1321</v>
      </c>
      <c r="G162" s="240" t="s">
        <v>188</v>
      </c>
      <c r="H162" s="241">
        <v>1</v>
      </c>
      <c r="I162" s="242"/>
      <c r="J162" s="243">
        <f>ROUND(I162*H162,2)</f>
        <v>0</v>
      </c>
      <c r="K162" s="244"/>
      <c r="L162" s="42"/>
      <c r="M162" s="245" t="s">
        <v>1</v>
      </c>
      <c r="N162" s="246" t="s">
        <v>38</v>
      </c>
      <c r="O162" s="89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30" t="s">
        <v>190</v>
      </c>
      <c r="AT162" s="230" t="s">
        <v>858</v>
      </c>
      <c r="AU162" s="230" t="s">
        <v>83</v>
      </c>
      <c r="AY162" s="15" t="s">
        <v>184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5" t="s">
        <v>81</v>
      </c>
      <c r="BK162" s="231">
        <f>ROUND(I162*H162,2)</f>
        <v>0</v>
      </c>
      <c r="BL162" s="15" t="s">
        <v>190</v>
      </c>
      <c r="BM162" s="230" t="s">
        <v>315</v>
      </c>
    </row>
    <row r="163" s="2" customFormat="1" ht="16.5" customHeight="1">
      <c r="A163" s="36"/>
      <c r="B163" s="37"/>
      <c r="C163" s="237" t="s">
        <v>316</v>
      </c>
      <c r="D163" s="237" t="s">
        <v>858</v>
      </c>
      <c r="E163" s="238" t="s">
        <v>1161</v>
      </c>
      <c r="F163" s="239" t="s">
        <v>1322</v>
      </c>
      <c r="G163" s="240" t="s">
        <v>188</v>
      </c>
      <c r="H163" s="241">
        <v>1</v>
      </c>
      <c r="I163" s="242"/>
      <c r="J163" s="243">
        <f>ROUND(I163*H163,2)</f>
        <v>0</v>
      </c>
      <c r="K163" s="244"/>
      <c r="L163" s="42"/>
      <c r="M163" s="260" t="s">
        <v>1</v>
      </c>
      <c r="N163" s="261" t="s">
        <v>38</v>
      </c>
      <c r="O163" s="262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30" t="s">
        <v>190</v>
      </c>
      <c r="AT163" s="230" t="s">
        <v>858</v>
      </c>
      <c r="AU163" s="230" t="s">
        <v>83</v>
      </c>
      <c r="AY163" s="15" t="s">
        <v>184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5" t="s">
        <v>81</v>
      </c>
      <c r="BK163" s="231">
        <f>ROUND(I163*H163,2)</f>
        <v>0</v>
      </c>
      <c r="BL163" s="15" t="s">
        <v>190</v>
      </c>
      <c r="BM163" s="230" t="s">
        <v>319</v>
      </c>
    </row>
    <row r="164" s="2" customFormat="1" ht="6.96" customHeight="1">
      <c r="A164" s="36"/>
      <c r="B164" s="64"/>
      <c r="C164" s="65"/>
      <c r="D164" s="65"/>
      <c r="E164" s="65"/>
      <c r="F164" s="65"/>
      <c r="G164" s="65"/>
      <c r="H164" s="65"/>
      <c r="I164" s="65"/>
      <c r="J164" s="65"/>
      <c r="K164" s="65"/>
      <c r="L164" s="42"/>
      <c r="M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</row>
  </sheetData>
  <sheetProtection sheet="1" autoFilter="0" formatColumns="0" formatRows="0" objects="1" scenarios="1" spinCount="100000" saltValue="/PDY+l6zi/rQd5sQb9m7j1Bvcx4tOyGBuE5lKM9m4Yd46nRDx3TbIBzXkOSJ7uW8IWrD+Rv3L1DsbDGvB/0XUQ==" hashValue="lDENozj7vEnN/wRESN75HQk7wt5O41maUK1eydW83WnBlm1iA0ADiDm66GQPR66F5wLERqnj3bbmzpNgd8ZiMg==" algorithmName="SHA-512" password="CC35"/>
  <autoFilter ref="C117:K16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144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Odborné učiliště Příbram - kompletní rekonstrukce el. rozvodů - dílny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145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1323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12. 5. 2021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ROUND(J118,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ROUND((SUM(BE118:BE165)),  2)</f>
        <v>0</v>
      </c>
      <c r="G33" s="36"/>
      <c r="H33" s="36"/>
      <c r="I33" s="153">
        <v>0.20999999999999999</v>
      </c>
      <c r="J33" s="152">
        <f>ROUND(((SUM(BE118:BE165))*I33),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ROUND((SUM(BF118:BF165)),  2)</f>
        <v>0</v>
      </c>
      <c r="G34" s="36"/>
      <c r="H34" s="36"/>
      <c r="I34" s="153">
        <v>0.14999999999999999</v>
      </c>
      <c r="J34" s="152">
        <f>ROUND(((SUM(BF118:BF165))*I34),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ROUND((SUM(BG118:BG165)),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ROUND((SUM(BH118:BH165)),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ROUND((SUM(BI118:BI165)),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Odborné učiliště Příbram - kompletní rekonstrukce el. rozvodů - dílny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145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11 - R9A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12. 5. 2021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148</v>
      </c>
      <c r="D94" s="174"/>
      <c r="E94" s="174"/>
      <c r="F94" s="174"/>
      <c r="G94" s="174"/>
      <c r="H94" s="174"/>
      <c r="I94" s="174"/>
      <c r="J94" s="175" t="s">
        <v>149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150</v>
      </c>
      <c r="D96" s="38"/>
      <c r="E96" s="38"/>
      <c r="F96" s="38"/>
      <c r="G96" s="38"/>
      <c r="H96" s="38"/>
      <c r="I96" s="38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151</v>
      </c>
    </row>
    <row r="97" s="9" customFormat="1" ht="24.96" customHeight="1">
      <c r="A97" s="9"/>
      <c r="B97" s="177"/>
      <c r="C97" s="178"/>
      <c r="D97" s="179" t="s">
        <v>152</v>
      </c>
      <c r="E97" s="180"/>
      <c r="F97" s="180"/>
      <c r="G97" s="180"/>
      <c r="H97" s="180"/>
      <c r="I97" s="180"/>
      <c r="J97" s="181">
        <f>J119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1324</v>
      </c>
      <c r="E98" s="186"/>
      <c r="F98" s="186"/>
      <c r="G98" s="186"/>
      <c r="H98" s="186"/>
      <c r="I98" s="186"/>
      <c r="J98" s="187">
        <f>J120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170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6.25" customHeight="1">
      <c r="A108" s="36"/>
      <c r="B108" s="37"/>
      <c r="C108" s="38"/>
      <c r="D108" s="38"/>
      <c r="E108" s="172" t="str">
        <f>E7</f>
        <v>Odborné učiliště Příbram - kompletní rekonstrukce el. rozvodů - dílny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145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4" t="str">
        <f>E9</f>
        <v>11 - R9A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8"/>
      <c r="E112" s="38"/>
      <c r="F112" s="25" t="str">
        <f>F12</f>
        <v xml:space="preserve"> </v>
      </c>
      <c r="G112" s="38"/>
      <c r="H112" s="38"/>
      <c r="I112" s="30" t="s">
        <v>22</v>
      </c>
      <c r="J112" s="77" t="str">
        <f>IF(J12="","",J12)</f>
        <v>12. 5. 2021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24</v>
      </c>
      <c r="D114" s="38"/>
      <c r="E114" s="38"/>
      <c r="F114" s="25" t="str">
        <f>E15</f>
        <v xml:space="preserve"> </v>
      </c>
      <c r="G114" s="38"/>
      <c r="H114" s="38"/>
      <c r="I114" s="30" t="s">
        <v>29</v>
      </c>
      <c r="J114" s="34" t="str">
        <f>E21</f>
        <v xml:space="preserve"> 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27</v>
      </c>
      <c r="D115" s="38"/>
      <c r="E115" s="38"/>
      <c r="F115" s="25" t="str">
        <f>IF(E18="","",E18)</f>
        <v>Vyplň údaj</v>
      </c>
      <c r="G115" s="38"/>
      <c r="H115" s="38"/>
      <c r="I115" s="30" t="s">
        <v>31</v>
      </c>
      <c r="J115" s="34" t="str">
        <f>E24</f>
        <v xml:space="preserve"> 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89"/>
      <c r="B117" s="190"/>
      <c r="C117" s="191" t="s">
        <v>171</v>
      </c>
      <c r="D117" s="192" t="s">
        <v>58</v>
      </c>
      <c r="E117" s="192" t="s">
        <v>54</v>
      </c>
      <c r="F117" s="192" t="s">
        <v>55</v>
      </c>
      <c r="G117" s="192" t="s">
        <v>172</v>
      </c>
      <c r="H117" s="192" t="s">
        <v>173</v>
      </c>
      <c r="I117" s="192" t="s">
        <v>174</v>
      </c>
      <c r="J117" s="193" t="s">
        <v>149</v>
      </c>
      <c r="K117" s="194" t="s">
        <v>175</v>
      </c>
      <c r="L117" s="195"/>
      <c r="M117" s="98" t="s">
        <v>1</v>
      </c>
      <c r="N117" s="99" t="s">
        <v>37</v>
      </c>
      <c r="O117" s="99" t="s">
        <v>176</v>
      </c>
      <c r="P117" s="99" t="s">
        <v>177</v>
      </c>
      <c r="Q117" s="99" t="s">
        <v>178</v>
      </c>
      <c r="R117" s="99" t="s">
        <v>179</v>
      </c>
      <c r="S117" s="99" t="s">
        <v>180</v>
      </c>
      <c r="T117" s="100" t="s">
        <v>181</v>
      </c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</row>
    <row r="118" s="2" customFormat="1" ht="22.8" customHeight="1">
      <c r="A118" s="36"/>
      <c r="B118" s="37"/>
      <c r="C118" s="105" t="s">
        <v>182</v>
      </c>
      <c r="D118" s="38"/>
      <c r="E118" s="38"/>
      <c r="F118" s="38"/>
      <c r="G118" s="38"/>
      <c r="H118" s="38"/>
      <c r="I118" s="38"/>
      <c r="J118" s="196">
        <f>BK118</f>
        <v>0</v>
      </c>
      <c r="K118" s="38"/>
      <c r="L118" s="42"/>
      <c r="M118" s="101"/>
      <c r="N118" s="197"/>
      <c r="O118" s="102"/>
      <c r="P118" s="198">
        <f>P119</f>
        <v>0</v>
      </c>
      <c r="Q118" s="102"/>
      <c r="R118" s="198">
        <f>R119</f>
        <v>0</v>
      </c>
      <c r="S118" s="102"/>
      <c r="T118" s="199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72</v>
      </c>
      <c r="AU118" s="15" t="s">
        <v>151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72</v>
      </c>
      <c r="E119" s="204" t="s">
        <v>183</v>
      </c>
      <c r="F119" s="204" t="s">
        <v>183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81</v>
      </c>
      <c r="AT119" s="213" t="s">
        <v>72</v>
      </c>
      <c r="AU119" s="213" t="s">
        <v>73</v>
      </c>
      <c r="AY119" s="212" t="s">
        <v>184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72</v>
      </c>
      <c r="E120" s="215" t="s">
        <v>78</v>
      </c>
      <c r="F120" s="215" t="s">
        <v>112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SUM(P121:P165)</f>
        <v>0</v>
      </c>
      <c r="Q120" s="209"/>
      <c r="R120" s="210">
        <f>SUM(R121:R165)</f>
        <v>0</v>
      </c>
      <c r="S120" s="209"/>
      <c r="T120" s="211">
        <f>SUM(T121:T165)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81</v>
      </c>
      <c r="AT120" s="213" t="s">
        <v>72</v>
      </c>
      <c r="AU120" s="213" t="s">
        <v>81</v>
      </c>
      <c r="AY120" s="212" t="s">
        <v>184</v>
      </c>
      <c r="BK120" s="214">
        <f>SUM(BK121:BK165)</f>
        <v>0</v>
      </c>
    </row>
    <row r="121" s="2" customFormat="1" ht="16.5" customHeight="1">
      <c r="A121" s="36"/>
      <c r="B121" s="37"/>
      <c r="C121" s="217" t="s">
        <v>81</v>
      </c>
      <c r="D121" s="217" t="s">
        <v>185</v>
      </c>
      <c r="E121" s="218" t="s">
        <v>1036</v>
      </c>
      <c r="F121" s="219" t="s">
        <v>1006</v>
      </c>
      <c r="G121" s="220" t="s">
        <v>188</v>
      </c>
      <c r="H121" s="221">
        <v>1</v>
      </c>
      <c r="I121" s="222"/>
      <c r="J121" s="223">
        <f>ROUND(I121*H121,2)</f>
        <v>0</v>
      </c>
      <c r="K121" s="224"/>
      <c r="L121" s="225"/>
      <c r="M121" s="226" t="s">
        <v>1</v>
      </c>
      <c r="N121" s="227" t="s">
        <v>38</v>
      </c>
      <c r="O121" s="89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30" t="s">
        <v>189</v>
      </c>
      <c r="AT121" s="230" t="s">
        <v>185</v>
      </c>
      <c r="AU121" s="230" t="s">
        <v>83</v>
      </c>
      <c r="AY121" s="15" t="s">
        <v>184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5" t="s">
        <v>81</v>
      </c>
      <c r="BK121" s="231">
        <f>ROUND(I121*H121,2)</f>
        <v>0</v>
      </c>
      <c r="BL121" s="15" t="s">
        <v>190</v>
      </c>
      <c r="BM121" s="230" t="s">
        <v>83</v>
      </c>
    </row>
    <row r="122" s="2" customFormat="1" ht="16.5" customHeight="1">
      <c r="A122" s="36"/>
      <c r="B122" s="37"/>
      <c r="C122" s="217" t="s">
        <v>83</v>
      </c>
      <c r="D122" s="217" t="s">
        <v>185</v>
      </c>
      <c r="E122" s="218" t="s">
        <v>1101</v>
      </c>
      <c r="F122" s="219" t="s">
        <v>1008</v>
      </c>
      <c r="G122" s="220" t="s">
        <v>188</v>
      </c>
      <c r="H122" s="221">
        <v>2</v>
      </c>
      <c r="I122" s="222"/>
      <c r="J122" s="223">
        <f>ROUND(I122*H122,2)</f>
        <v>0</v>
      </c>
      <c r="K122" s="224"/>
      <c r="L122" s="225"/>
      <c r="M122" s="226" t="s">
        <v>1</v>
      </c>
      <c r="N122" s="227" t="s">
        <v>38</v>
      </c>
      <c r="O122" s="89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30" t="s">
        <v>189</v>
      </c>
      <c r="AT122" s="230" t="s">
        <v>185</v>
      </c>
      <c r="AU122" s="230" t="s">
        <v>83</v>
      </c>
      <c r="AY122" s="15" t="s">
        <v>184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5" t="s">
        <v>81</v>
      </c>
      <c r="BK122" s="231">
        <f>ROUND(I122*H122,2)</f>
        <v>0</v>
      </c>
      <c r="BL122" s="15" t="s">
        <v>190</v>
      </c>
      <c r="BM122" s="230" t="s">
        <v>190</v>
      </c>
    </row>
    <row r="123" s="2" customFormat="1" ht="16.5" customHeight="1">
      <c r="A123" s="36"/>
      <c r="B123" s="37"/>
      <c r="C123" s="217" t="s">
        <v>193</v>
      </c>
      <c r="D123" s="217" t="s">
        <v>185</v>
      </c>
      <c r="E123" s="218" t="s">
        <v>1102</v>
      </c>
      <c r="F123" s="219" t="s">
        <v>1010</v>
      </c>
      <c r="G123" s="220" t="s">
        <v>188</v>
      </c>
      <c r="H123" s="221">
        <v>7</v>
      </c>
      <c r="I123" s="222"/>
      <c r="J123" s="223">
        <f>ROUND(I123*H123,2)</f>
        <v>0</v>
      </c>
      <c r="K123" s="224"/>
      <c r="L123" s="225"/>
      <c r="M123" s="226" t="s">
        <v>1</v>
      </c>
      <c r="N123" s="227" t="s">
        <v>38</v>
      </c>
      <c r="O123" s="89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30" t="s">
        <v>189</v>
      </c>
      <c r="AT123" s="230" t="s">
        <v>185</v>
      </c>
      <c r="AU123" s="230" t="s">
        <v>83</v>
      </c>
      <c r="AY123" s="15" t="s">
        <v>184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5" t="s">
        <v>81</v>
      </c>
      <c r="BK123" s="231">
        <f>ROUND(I123*H123,2)</f>
        <v>0</v>
      </c>
      <c r="BL123" s="15" t="s">
        <v>190</v>
      </c>
      <c r="BM123" s="230" t="s">
        <v>196</v>
      </c>
    </row>
    <row r="124" s="2" customFormat="1" ht="16.5" customHeight="1">
      <c r="A124" s="36"/>
      <c r="B124" s="37"/>
      <c r="C124" s="217" t="s">
        <v>190</v>
      </c>
      <c r="D124" s="217" t="s">
        <v>185</v>
      </c>
      <c r="E124" s="218" t="s">
        <v>1103</v>
      </c>
      <c r="F124" s="219" t="s">
        <v>1012</v>
      </c>
      <c r="G124" s="220" t="s">
        <v>188</v>
      </c>
      <c r="H124" s="221">
        <v>1</v>
      </c>
      <c r="I124" s="222"/>
      <c r="J124" s="223">
        <f>ROUND(I124*H124,2)</f>
        <v>0</v>
      </c>
      <c r="K124" s="224"/>
      <c r="L124" s="225"/>
      <c r="M124" s="226" t="s">
        <v>1</v>
      </c>
      <c r="N124" s="227" t="s">
        <v>38</v>
      </c>
      <c r="O124" s="89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30" t="s">
        <v>189</v>
      </c>
      <c r="AT124" s="230" t="s">
        <v>185</v>
      </c>
      <c r="AU124" s="230" t="s">
        <v>83</v>
      </c>
      <c r="AY124" s="15" t="s">
        <v>184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5" t="s">
        <v>81</v>
      </c>
      <c r="BK124" s="231">
        <f>ROUND(I124*H124,2)</f>
        <v>0</v>
      </c>
      <c r="BL124" s="15" t="s">
        <v>190</v>
      </c>
      <c r="BM124" s="230" t="s">
        <v>189</v>
      </c>
    </row>
    <row r="125" s="2" customFormat="1" ht="16.5" customHeight="1">
      <c r="A125" s="36"/>
      <c r="B125" s="37"/>
      <c r="C125" s="217" t="s">
        <v>199</v>
      </c>
      <c r="D125" s="217" t="s">
        <v>185</v>
      </c>
      <c r="E125" s="218" t="s">
        <v>1104</v>
      </c>
      <c r="F125" s="219" t="s">
        <v>1014</v>
      </c>
      <c r="G125" s="220" t="s">
        <v>188</v>
      </c>
      <c r="H125" s="221">
        <v>1</v>
      </c>
      <c r="I125" s="222"/>
      <c r="J125" s="223">
        <f>ROUND(I125*H125,2)</f>
        <v>0</v>
      </c>
      <c r="K125" s="224"/>
      <c r="L125" s="225"/>
      <c r="M125" s="226" t="s">
        <v>1</v>
      </c>
      <c r="N125" s="227" t="s">
        <v>38</v>
      </c>
      <c r="O125" s="89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30" t="s">
        <v>189</v>
      </c>
      <c r="AT125" s="230" t="s">
        <v>185</v>
      </c>
      <c r="AU125" s="230" t="s">
        <v>83</v>
      </c>
      <c r="AY125" s="15" t="s">
        <v>184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5" t="s">
        <v>81</v>
      </c>
      <c r="BK125" s="231">
        <f>ROUND(I125*H125,2)</f>
        <v>0</v>
      </c>
      <c r="BL125" s="15" t="s">
        <v>190</v>
      </c>
      <c r="BM125" s="230" t="s">
        <v>108</v>
      </c>
    </row>
    <row r="126" s="2" customFormat="1" ht="16.5" customHeight="1">
      <c r="A126" s="36"/>
      <c r="B126" s="37"/>
      <c r="C126" s="217" t="s">
        <v>196</v>
      </c>
      <c r="D126" s="217" t="s">
        <v>185</v>
      </c>
      <c r="E126" s="218" t="s">
        <v>1166</v>
      </c>
      <c r="F126" s="219" t="s">
        <v>1021</v>
      </c>
      <c r="G126" s="220" t="s">
        <v>188</v>
      </c>
      <c r="H126" s="221">
        <v>3</v>
      </c>
      <c r="I126" s="222"/>
      <c r="J126" s="223">
        <f>ROUND(I126*H126,2)</f>
        <v>0</v>
      </c>
      <c r="K126" s="224"/>
      <c r="L126" s="225"/>
      <c r="M126" s="226" t="s">
        <v>1</v>
      </c>
      <c r="N126" s="227" t="s">
        <v>38</v>
      </c>
      <c r="O126" s="89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0" t="s">
        <v>189</v>
      </c>
      <c r="AT126" s="230" t="s">
        <v>185</v>
      </c>
      <c r="AU126" s="230" t="s">
        <v>83</v>
      </c>
      <c r="AY126" s="15" t="s">
        <v>184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5" t="s">
        <v>81</v>
      </c>
      <c r="BK126" s="231">
        <f>ROUND(I126*H126,2)</f>
        <v>0</v>
      </c>
      <c r="BL126" s="15" t="s">
        <v>190</v>
      </c>
      <c r="BM126" s="230" t="s">
        <v>114</v>
      </c>
    </row>
    <row r="127" s="2" customFormat="1" ht="16.5" customHeight="1">
      <c r="A127" s="36"/>
      <c r="B127" s="37"/>
      <c r="C127" s="217" t="s">
        <v>204</v>
      </c>
      <c r="D127" s="217" t="s">
        <v>185</v>
      </c>
      <c r="E127" s="218" t="s">
        <v>1105</v>
      </c>
      <c r="F127" s="219" t="s">
        <v>1016</v>
      </c>
      <c r="G127" s="220" t="s">
        <v>188</v>
      </c>
      <c r="H127" s="221">
        <v>1</v>
      </c>
      <c r="I127" s="222"/>
      <c r="J127" s="223">
        <f>ROUND(I127*H127,2)</f>
        <v>0</v>
      </c>
      <c r="K127" s="224"/>
      <c r="L127" s="225"/>
      <c r="M127" s="226" t="s">
        <v>1</v>
      </c>
      <c r="N127" s="227" t="s">
        <v>38</v>
      </c>
      <c r="O127" s="89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0" t="s">
        <v>189</v>
      </c>
      <c r="AT127" s="230" t="s">
        <v>185</v>
      </c>
      <c r="AU127" s="230" t="s">
        <v>83</v>
      </c>
      <c r="AY127" s="15" t="s">
        <v>184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5" t="s">
        <v>81</v>
      </c>
      <c r="BK127" s="231">
        <f>ROUND(I127*H127,2)</f>
        <v>0</v>
      </c>
      <c r="BL127" s="15" t="s">
        <v>190</v>
      </c>
      <c r="BM127" s="230" t="s">
        <v>119</v>
      </c>
    </row>
    <row r="128" s="2" customFormat="1" ht="16.5" customHeight="1">
      <c r="A128" s="36"/>
      <c r="B128" s="37"/>
      <c r="C128" s="217" t="s">
        <v>242</v>
      </c>
      <c r="D128" s="217" t="s">
        <v>185</v>
      </c>
      <c r="E128" s="218" t="s">
        <v>1255</v>
      </c>
      <c r="F128" s="219" t="s">
        <v>1018</v>
      </c>
      <c r="G128" s="220" t="s">
        <v>188</v>
      </c>
      <c r="H128" s="221">
        <v>3</v>
      </c>
      <c r="I128" s="222"/>
      <c r="J128" s="223">
        <f>ROUND(I128*H128,2)</f>
        <v>0</v>
      </c>
      <c r="K128" s="224"/>
      <c r="L128" s="225"/>
      <c r="M128" s="226" t="s">
        <v>1</v>
      </c>
      <c r="N128" s="227" t="s">
        <v>38</v>
      </c>
      <c r="O128" s="89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0" t="s">
        <v>189</v>
      </c>
      <c r="AT128" s="230" t="s">
        <v>185</v>
      </c>
      <c r="AU128" s="230" t="s">
        <v>83</v>
      </c>
      <c r="AY128" s="15" t="s">
        <v>184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5" t="s">
        <v>81</v>
      </c>
      <c r="BK128" s="231">
        <f>ROUND(I128*H128,2)</f>
        <v>0</v>
      </c>
      <c r="BL128" s="15" t="s">
        <v>190</v>
      </c>
      <c r="BM128" s="230" t="s">
        <v>1325</v>
      </c>
    </row>
    <row r="129" s="2" customFormat="1" ht="16.5" customHeight="1">
      <c r="A129" s="36"/>
      <c r="B129" s="37"/>
      <c r="C129" s="217" t="s">
        <v>189</v>
      </c>
      <c r="D129" s="217" t="s">
        <v>185</v>
      </c>
      <c r="E129" s="218" t="s">
        <v>1017</v>
      </c>
      <c r="F129" s="219" t="s">
        <v>1024</v>
      </c>
      <c r="G129" s="220" t="s">
        <v>188</v>
      </c>
      <c r="H129" s="221">
        <v>1</v>
      </c>
      <c r="I129" s="222"/>
      <c r="J129" s="223">
        <f>ROUND(I129*H129,2)</f>
        <v>0</v>
      </c>
      <c r="K129" s="224"/>
      <c r="L129" s="225"/>
      <c r="M129" s="226" t="s">
        <v>1</v>
      </c>
      <c r="N129" s="227" t="s">
        <v>38</v>
      </c>
      <c r="O129" s="89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0" t="s">
        <v>189</v>
      </c>
      <c r="AT129" s="230" t="s">
        <v>185</v>
      </c>
      <c r="AU129" s="230" t="s">
        <v>83</v>
      </c>
      <c r="AY129" s="15" t="s">
        <v>184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5" t="s">
        <v>81</v>
      </c>
      <c r="BK129" s="231">
        <f>ROUND(I129*H129,2)</f>
        <v>0</v>
      </c>
      <c r="BL129" s="15" t="s">
        <v>190</v>
      </c>
      <c r="BM129" s="230" t="s">
        <v>124</v>
      </c>
    </row>
    <row r="130" s="2" customFormat="1" ht="16.5" customHeight="1">
      <c r="A130" s="36"/>
      <c r="B130" s="37"/>
      <c r="C130" s="217" t="s">
        <v>209</v>
      </c>
      <c r="D130" s="217" t="s">
        <v>185</v>
      </c>
      <c r="E130" s="218" t="s">
        <v>1020</v>
      </c>
      <c r="F130" s="219" t="s">
        <v>1026</v>
      </c>
      <c r="G130" s="220" t="s">
        <v>188</v>
      </c>
      <c r="H130" s="221">
        <v>6</v>
      </c>
      <c r="I130" s="222"/>
      <c r="J130" s="223">
        <f>ROUND(I130*H130,2)</f>
        <v>0</v>
      </c>
      <c r="K130" s="224"/>
      <c r="L130" s="225"/>
      <c r="M130" s="226" t="s">
        <v>1</v>
      </c>
      <c r="N130" s="227" t="s">
        <v>38</v>
      </c>
      <c r="O130" s="89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0" t="s">
        <v>189</v>
      </c>
      <c r="AT130" s="230" t="s">
        <v>185</v>
      </c>
      <c r="AU130" s="230" t="s">
        <v>83</v>
      </c>
      <c r="AY130" s="15" t="s">
        <v>184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5" t="s">
        <v>81</v>
      </c>
      <c r="BK130" s="231">
        <f>ROUND(I130*H130,2)</f>
        <v>0</v>
      </c>
      <c r="BL130" s="15" t="s">
        <v>190</v>
      </c>
      <c r="BM130" s="230" t="s">
        <v>130</v>
      </c>
    </row>
    <row r="131" s="2" customFormat="1" ht="16.5" customHeight="1">
      <c r="A131" s="36"/>
      <c r="B131" s="37"/>
      <c r="C131" s="217" t="s">
        <v>108</v>
      </c>
      <c r="D131" s="217" t="s">
        <v>185</v>
      </c>
      <c r="E131" s="218" t="s">
        <v>1117</v>
      </c>
      <c r="F131" s="219" t="s">
        <v>1028</v>
      </c>
      <c r="G131" s="220" t="s">
        <v>188</v>
      </c>
      <c r="H131" s="221">
        <v>1</v>
      </c>
      <c r="I131" s="222"/>
      <c r="J131" s="223">
        <f>ROUND(I131*H131,2)</f>
        <v>0</v>
      </c>
      <c r="K131" s="224"/>
      <c r="L131" s="225"/>
      <c r="M131" s="226" t="s">
        <v>1</v>
      </c>
      <c r="N131" s="227" t="s">
        <v>38</v>
      </c>
      <c r="O131" s="89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0" t="s">
        <v>189</v>
      </c>
      <c r="AT131" s="230" t="s">
        <v>185</v>
      </c>
      <c r="AU131" s="230" t="s">
        <v>83</v>
      </c>
      <c r="AY131" s="15" t="s">
        <v>184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5" t="s">
        <v>81</v>
      </c>
      <c r="BK131" s="231">
        <f>ROUND(I131*H131,2)</f>
        <v>0</v>
      </c>
      <c r="BL131" s="15" t="s">
        <v>190</v>
      </c>
      <c r="BM131" s="230" t="s">
        <v>136</v>
      </c>
    </row>
    <row r="132" s="2" customFormat="1" ht="16.5" customHeight="1">
      <c r="A132" s="36"/>
      <c r="B132" s="37"/>
      <c r="C132" s="217" t="s">
        <v>111</v>
      </c>
      <c r="D132" s="217" t="s">
        <v>185</v>
      </c>
      <c r="E132" s="218" t="s">
        <v>1118</v>
      </c>
      <c r="F132" s="219" t="s">
        <v>1030</v>
      </c>
      <c r="G132" s="220" t="s">
        <v>188</v>
      </c>
      <c r="H132" s="221">
        <v>3</v>
      </c>
      <c r="I132" s="222"/>
      <c r="J132" s="223">
        <f>ROUND(I132*H132,2)</f>
        <v>0</v>
      </c>
      <c r="K132" s="224"/>
      <c r="L132" s="225"/>
      <c r="M132" s="226" t="s">
        <v>1</v>
      </c>
      <c r="N132" s="227" t="s">
        <v>38</v>
      </c>
      <c r="O132" s="89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0" t="s">
        <v>189</v>
      </c>
      <c r="AT132" s="230" t="s">
        <v>185</v>
      </c>
      <c r="AU132" s="230" t="s">
        <v>83</v>
      </c>
      <c r="AY132" s="15" t="s">
        <v>184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5" t="s">
        <v>81</v>
      </c>
      <c r="BK132" s="231">
        <f>ROUND(I132*H132,2)</f>
        <v>0</v>
      </c>
      <c r="BL132" s="15" t="s">
        <v>190</v>
      </c>
      <c r="BM132" s="230" t="s">
        <v>141</v>
      </c>
    </row>
    <row r="133" s="2" customFormat="1" ht="16.5" customHeight="1">
      <c r="A133" s="36"/>
      <c r="B133" s="37"/>
      <c r="C133" s="217" t="s">
        <v>114</v>
      </c>
      <c r="D133" s="217" t="s">
        <v>185</v>
      </c>
      <c r="E133" s="218" t="s">
        <v>1119</v>
      </c>
      <c r="F133" s="219" t="s">
        <v>1120</v>
      </c>
      <c r="G133" s="220" t="s">
        <v>188</v>
      </c>
      <c r="H133" s="221">
        <v>1</v>
      </c>
      <c r="I133" s="222"/>
      <c r="J133" s="223">
        <f>ROUND(I133*H133,2)</f>
        <v>0</v>
      </c>
      <c r="K133" s="224"/>
      <c r="L133" s="225"/>
      <c r="M133" s="226" t="s">
        <v>1</v>
      </c>
      <c r="N133" s="227" t="s">
        <v>38</v>
      </c>
      <c r="O133" s="89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0" t="s">
        <v>189</v>
      </c>
      <c r="AT133" s="230" t="s">
        <v>185</v>
      </c>
      <c r="AU133" s="230" t="s">
        <v>83</v>
      </c>
      <c r="AY133" s="15" t="s">
        <v>184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5" t="s">
        <v>81</v>
      </c>
      <c r="BK133" s="231">
        <f>ROUND(I133*H133,2)</f>
        <v>0</v>
      </c>
      <c r="BL133" s="15" t="s">
        <v>190</v>
      </c>
      <c r="BM133" s="230" t="s">
        <v>218</v>
      </c>
    </row>
    <row r="134" s="2" customFormat="1" ht="16.5" customHeight="1">
      <c r="A134" s="36"/>
      <c r="B134" s="37"/>
      <c r="C134" s="217" t="s">
        <v>119</v>
      </c>
      <c r="D134" s="217" t="s">
        <v>185</v>
      </c>
      <c r="E134" s="218" t="s">
        <v>1121</v>
      </c>
      <c r="F134" s="219" t="s">
        <v>1034</v>
      </c>
      <c r="G134" s="220" t="s">
        <v>538</v>
      </c>
      <c r="H134" s="221">
        <v>100</v>
      </c>
      <c r="I134" s="222"/>
      <c r="J134" s="223">
        <f>ROUND(I134*H134,2)</f>
        <v>0</v>
      </c>
      <c r="K134" s="224"/>
      <c r="L134" s="225"/>
      <c r="M134" s="226" t="s">
        <v>1</v>
      </c>
      <c r="N134" s="227" t="s">
        <v>38</v>
      </c>
      <c r="O134" s="89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0" t="s">
        <v>189</v>
      </c>
      <c r="AT134" s="230" t="s">
        <v>185</v>
      </c>
      <c r="AU134" s="230" t="s">
        <v>83</v>
      </c>
      <c r="AY134" s="15" t="s">
        <v>184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5" t="s">
        <v>81</v>
      </c>
      <c r="BK134" s="231">
        <f>ROUND(I134*H134,2)</f>
        <v>0</v>
      </c>
      <c r="BL134" s="15" t="s">
        <v>190</v>
      </c>
      <c r="BM134" s="230" t="s">
        <v>224</v>
      </c>
    </row>
    <row r="135" s="2" customFormat="1" ht="16.5" customHeight="1">
      <c r="A135" s="36"/>
      <c r="B135" s="37"/>
      <c r="C135" s="217" t="s">
        <v>316</v>
      </c>
      <c r="D135" s="217" t="s">
        <v>185</v>
      </c>
      <c r="E135" s="218" t="s">
        <v>1326</v>
      </c>
      <c r="F135" s="219" t="s">
        <v>1037</v>
      </c>
      <c r="G135" s="220" t="s">
        <v>538</v>
      </c>
      <c r="H135" s="221">
        <v>35</v>
      </c>
      <c r="I135" s="222"/>
      <c r="J135" s="223">
        <f>ROUND(I135*H135,2)</f>
        <v>0</v>
      </c>
      <c r="K135" s="224"/>
      <c r="L135" s="225"/>
      <c r="M135" s="226" t="s">
        <v>1</v>
      </c>
      <c r="N135" s="227" t="s">
        <v>38</v>
      </c>
      <c r="O135" s="89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0" t="s">
        <v>189</v>
      </c>
      <c r="AT135" s="230" t="s">
        <v>185</v>
      </c>
      <c r="AU135" s="230" t="s">
        <v>83</v>
      </c>
      <c r="AY135" s="15" t="s">
        <v>184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5" t="s">
        <v>81</v>
      </c>
      <c r="BK135" s="231">
        <f>ROUND(I135*H135,2)</f>
        <v>0</v>
      </c>
      <c r="BL135" s="15" t="s">
        <v>190</v>
      </c>
      <c r="BM135" s="230" t="s">
        <v>1327</v>
      </c>
    </row>
    <row r="136" s="2" customFormat="1" ht="16.5" customHeight="1">
      <c r="A136" s="36"/>
      <c r="B136" s="37"/>
      <c r="C136" s="217" t="s">
        <v>8</v>
      </c>
      <c r="D136" s="217" t="s">
        <v>185</v>
      </c>
      <c r="E136" s="218" t="s">
        <v>1123</v>
      </c>
      <c r="F136" s="219" t="s">
        <v>1040</v>
      </c>
      <c r="G136" s="220" t="s">
        <v>538</v>
      </c>
      <c r="H136" s="221">
        <v>100</v>
      </c>
      <c r="I136" s="222"/>
      <c r="J136" s="223">
        <f>ROUND(I136*H136,2)</f>
        <v>0</v>
      </c>
      <c r="K136" s="224"/>
      <c r="L136" s="225"/>
      <c r="M136" s="226" t="s">
        <v>1</v>
      </c>
      <c r="N136" s="227" t="s">
        <v>38</v>
      </c>
      <c r="O136" s="89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0" t="s">
        <v>189</v>
      </c>
      <c r="AT136" s="230" t="s">
        <v>185</v>
      </c>
      <c r="AU136" s="230" t="s">
        <v>83</v>
      </c>
      <c r="AY136" s="15" t="s">
        <v>184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5" t="s">
        <v>81</v>
      </c>
      <c r="BK136" s="231">
        <f>ROUND(I136*H136,2)</f>
        <v>0</v>
      </c>
      <c r="BL136" s="15" t="s">
        <v>190</v>
      </c>
      <c r="BM136" s="230" t="s">
        <v>227</v>
      </c>
    </row>
    <row r="137" s="2" customFormat="1" ht="16.5" customHeight="1">
      <c r="A137" s="36"/>
      <c r="B137" s="37"/>
      <c r="C137" s="217" t="s">
        <v>124</v>
      </c>
      <c r="D137" s="217" t="s">
        <v>185</v>
      </c>
      <c r="E137" s="218" t="s">
        <v>1128</v>
      </c>
      <c r="F137" s="219" t="s">
        <v>1042</v>
      </c>
      <c r="G137" s="220" t="s">
        <v>538</v>
      </c>
      <c r="H137" s="221">
        <v>100</v>
      </c>
      <c r="I137" s="222"/>
      <c r="J137" s="223">
        <f>ROUND(I137*H137,2)</f>
        <v>0</v>
      </c>
      <c r="K137" s="224"/>
      <c r="L137" s="225"/>
      <c r="M137" s="226" t="s">
        <v>1</v>
      </c>
      <c r="N137" s="227" t="s">
        <v>38</v>
      </c>
      <c r="O137" s="89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0" t="s">
        <v>189</v>
      </c>
      <c r="AT137" s="230" t="s">
        <v>185</v>
      </c>
      <c r="AU137" s="230" t="s">
        <v>83</v>
      </c>
      <c r="AY137" s="15" t="s">
        <v>184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5" t="s">
        <v>81</v>
      </c>
      <c r="BK137" s="231">
        <f>ROUND(I137*H137,2)</f>
        <v>0</v>
      </c>
      <c r="BL137" s="15" t="s">
        <v>190</v>
      </c>
      <c r="BM137" s="230" t="s">
        <v>230</v>
      </c>
    </row>
    <row r="138" s="2" customFormat="1" ht="16.5" customHeight="1">
      <c r="A138" s="36"/>
      <c r="B138" s="37"/>
      <c r="C138" s="217" t="s">
        <v>127</v>
      </c>
      <c r="D138" s="217" t="s">
        <v>185</v>
      </c>
      <c r="E138" s="218" t="s">
        <v>1129</v>
      </c>
      <c r="F138" s="219" t="s">
        <v>1044</v>
      </c>
      <c r="G138" s="220" t="s">
        <v>538</v>
      </c>
      <c r="H138" s="221">
        <v>20</v>
      </c>
      <c r="I138" s="222"/>
      <c r="J138" s="223">
        <f>ROUND(I138*H138,2)</f>
        <v>0</v>
      </c>
      <c r="K138" s="224"/>
      <c r="L138" s="225"/>
      <c r="M138" s="226" t="s">
        <v>1</v>
      </c>
      <c r="N138" s="227" t="s">
        <v>38</v>
      </c>
      <c r="O138" s="89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0" t="s">
        <v>189</v>
      </c>
      <c r="AT138" s="230" t="s">
        <v>185</v>
      </c>
      <c r="AU138" s="230" t="s">
        <v>83</v>
      </c>
      <c r="AY138" s="15" t="s">
        <v>184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5" t="s">
        <v>81</v>
      </c>
      <c r="BK138" s="231">
        <f>ROUND(I138*H138,2)</f>
        <v>0</v>
      </c>
      <c r="BL138" s="15" t="s">
        <v>190</v>
      </c>
      <c r="BM138" s="230" t="s">
        <v>233</v>
      </c>
    </row>
    <row r="139" s="2" customFormat="1" ht="16.5" customHeight="1">
      <c r="A139" s="36"/>
      <c r="B139" s="37"/>
      <c r="C139" s="217" t="s">
        <v>248</v>
      </c>
      <c r="D139" s="217" t="s">
        <v>185</v>
      </c>
      <c r="E139" s="218" t="s">
        <v>1328</v>
      </c>
      <c r="F139" s="219" t="s">
        <v>1049</v>
      </c>
      <c r="G139" s="220" t="s">
        <v>538</v>
      </c>
      <c r="H139" s="221">
        <v>100</v>
      </c>
      <c r="I139" s="222"/>
      <c r="J139" s="223">
        <f>ROUND(I139*H139,2)</f>
        <v>0</v>
      </c>
      <c r="K139" s="224"/>
      <c r="L139" s="225"/>
      <c r="M139" s="226" t="s">
        <v>1</v>
      </c>
      <c r="N139" s="227" t="s">
        <v>38</v>
      </c>
      <c r="O139" s="89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0" t="s">
        <v>189</v>
      </c>
      <c r="AT139" s="230" t="s">
        <v>185</v>
      </c>
      <c r="AU139" s="230" t="s">
        <v>83</v>
      </c>
      <c r="AY139" s="15" t="s">
        <v>184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5" t="s">
        <v>81</v>
      </c>
      <c r="BK139" s="231">
        <f>ROUND(I139*H139,2)</f>
        <v>0</v>
      </c>
      <c r="BL139" s="15" t="s">
        <v>190</v>
      </c>
      <c r="BM139" s="230" t="s">
        <v>1329</v>
      </c>
    </row>
    <row r="140" s="2" customFormat="1" ht="16.5" customHeight="1">
      <c r="A140" s="36"/>
      <c r="B140" s="37"/>
      <c r="C140" s="217" t="s">
        <v>130</v>
      </c>
      <c r="D140" s="217" t="s">
        <v>185</v>
      </c>
      <c r="E140" s="218" t="s">
        <v>1132</v>
      </c>
      <c r="F140" s="219" t="s">
        <v>1052</v>
      </c>
      <c r="G140" s="220" t="s">
        <v>188</v>
      </c>
      <c r="H140" s="221">
        <v>1</v>
      </c>
      <c r="I140" s="222"/>
      <c r="J140" s="223">
        <f>ROUND(I140*H140,2)</f>
        <v>0</v>
      </c>
      <c r="K140" s="224"/>
      <c r="L140" s="225"/>
      <c r="M140" s="226" t="s">
        <v>1</v>
      </c>
      <c r="N140" s="227" t="s">
        <v>38</v>
      </c>
      <c r="O140" s="89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0" t="s">
        <v>189</v>
      </c>
      <c r="AT140" s="230" t="s">
        <v>185</v>
      </c>
      <c r="AU140" s="230" t="s">
        <v>83</v>
      </c>
      <c r="AY140" s="15" t="s">
        <v>184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5" t="s">
        <v>81</v>
      </c>
      <c r="BK140" s="231">
        <f>ROUND(I140*H140,2)</f>
        <v>0</v>
      </c>
      <c r="BL140" s="15" t="s">
        <v>190</v>
      </c>
      <c r="BM140" s="230" t="s">
        <v>236</v>
      </c>
    </row>
    <row r="141" s="2" customFormat="1" ht="16.5" customHeight="1">
      <c r="A141" s="36"/>
      <c r="B141" s="37"/>
      <c r="C141" s="217" t="s">
        <v>255</v>
      </c>
      <c r="D141" s="217" t="s">
        <v>185</v>
      </c>
      <c r="E141" s="218" t="s">
        <v>1045</v>
      </c>
      <c r="F141" s="219" t="s">
        <v>1046</v>
      </c>
      <c r="G141" s="220" t="s">
        <v>188</v>
      </c>
      <c r="H141" s="221">
        <v>26</v>
      </c>
      <c r="I141" s="222"/>
      <c r="J141" s="223">
        <f>ROUND(I141*H141,2)</f>
        <v>0</v>
      </c>
      <c r="K141" s="224"/>
      <c r="L141" s="225"/>
      <c r="M141" s="226" t="s">
        <v>1</v>
      </c>
      <c r="N141" s="227" t="s">
        <v>38</v>
      </c>
      <c r="O141" s="89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0" t="s">
        <v>189</v>
      </c>
      <c r="AT141" s="230" t="s">
        <v>185</v>
      </c>
      <c r="AU141" s="230" t="s">
        <v>83</v>
      </c>
      <c r="AY141" s="15" t="s">
        <v>184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5" t="s">
        <v>81</v>
      </c>
      <c r="BK141" s="231">
        <f>ROUND(I141*H141,2)</f>
        <v>0</v>
      </c>
      <c r="BL141" s="15" t="s">
        <v>190</v>
      </c>
      <c r="BM141" s="230" t="s">
        <v>1330</v>
      </c>
    </row>
    <row r="142" s="2" customFormat="1" ht="16.5" customHeight="1">
      <c r="A142" s="36"/>
      <c r="B142" s="37"/>
      <c r="C142" s="217" t="s">
        <v>136</v>
      </c>
      <c r="D142" s="217" t="s">
        <v>185</v>
      </c>
      <c r="E142" s="218" t="s">
        <v>1138</v>
      </c>
      <c r="F142" s="219" t="s">
        <v>1056</v>
      </c>
      <c r="G142" s="220" t="s">
        <v>188</v>
      </c>
      <c r="H142" s="221">
        <v>3</v>
      </c>
      <c r="I142" s="222"/>
      <c r="J142" s="223">
        <f>ROUND(I142*H142,2)</f>
        <v>0</v>
      </c>
      <c r="K142" s="224"/>
      <c r="L142" s="225"/>
      <c r="M142" s="226" t="s">
        <v>1</v>
      </c>
      <c r="N142" s="227" t="s">
        <v>38</v>
      </c>
      <c r="O142" s="89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0" t="s">
        <v>189</v>
      </c>
      <c r="AT142" s="230" t="s">
        <v>185</v>
      </c>
      <c r="AU142" s="230" t="s">
        <v>83</v>
      </c>
      <c r="AY142" s="15" t="s">
        <v>184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5" t="s">
        <v>81</v>
      </c>
      <c r="BK142" s="231">
        <f>ROUND(I142*H142,2)</f>
        <v>0</v>
      </c>
      <c r="BL142" s="15" t="s">
        <v>190</v>
      </c>
      <c r="BM142" s="230" t="s">
        <v>242</v>
      </c>
    </row>
    <row r="143" s="2" customFormat="1" ht="16.5" customHeight="1">
      <c r="A143" s="36"/>
      <c r="B143" s="37"/>
      <c r="C143" s="217" t="s">
        <v>133</v>
      </c>
      <c r="D143" s="217" t="s">
        <v>185</v>
      </c>
      <c r="E143" s="218" t="s">
        <v>1136</v>
      </c>
      <c r="F143" s="219" t="s">
        <v>1211</v>
      </c>
      <c r="G143" s="220" t="s">
        <v>188</v>
      </c>
      <c r="H143" s="221">
        <v>1</v>
      </c>
      <c r="I143" s="222"/>
      <c r="J143" s="223">
        <f>ROUND(I143*H143,2)</f>
        <v>0</v>
      </c>
      <c r="K143" s="224"/>
      <c r="L143" s="225"/>
      <c r="M143" s="226" t="s">
        <v>1</v>
      </c>
      <c r="N143" s="227" t="s">
        <v>38</v>
      </c>
      <c r="O143" s="89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0" t="s">
        <v>189</v>
      </c>
      <c r="AT143" s="230" t="s">
        <v>185</v>
      </c>
      <c r="AU143" s="230" t="s">
        <v>83</v>
      </c>
      <c r="AY143" s="15" t="s">
        <v>184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5" t="s">
        <v>81</v>
      </c>
      <c r="BK143" s="231">
        <f>ROUND(I143*H143,2)</f>
        <v>0</v>
      </c>
      <c r="BL143" s="15" t="s">
        <v>190</v>
      </c>
      <c r="BM143" s="230" t="s">
        <v>239</v>
      </c>
    </row>
    <row r="144" s="2" customFormat="1" ht="16.5" customHeight="1">
      <c r="A144" s="36"/>
      <c r="B144" s="37"/>
      <c r="C144" s="217" t="s">
        <v>7</v>
      </c>
      <c r="D144" s="217" t="s">
        <v>185</v>
      </c>
      <c r="E144" s="218" t="s">
        <v>1139</v>
      </c>
      <c r="F144" s="219" t="s">
        <v>1058</v>
      </c>
      <c r="G144" s="220" t="s">
        <v>188</v>
      </c>
      <c r="H144" s="221">
        <v>3</v>
      </c>
      <c r="I144" s="222"/>
      <c r="J144" s="223">
        <f>ROUND(I144*H144,2)</f>
        <v>0</v>
      </c>
      <c r="K144" s="224"/>
      <c r="L144" s="225"/>
      <c r="M144" s="226" t="s">
        <v>1</v>
      </c>
      <c r="N144" s="227" t="s">
        <v>38</v>
      </c>
      <c r="O144" s="89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0" t="s">
        <v>189</v>
      </c>
      <c r="AT144" s="230" t="s">
        <v>185</v>
      </c>
      <c r="AU144" s="230" t="s">
        <v>83</v>
      </c>
      <c r="AY144" s="15" t="s">
        <v>184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5" t="s">
        <v>81</v>
      </c>
      <c r="BK144" s="231">
        <f>ROUND(I144*H144,2)</f>
        <v>0</v>
      </c>
      <c r="BL144" s="15" t="s">
        <v>190</v>
      </c>
      <c r="BM144" s="230" t="s">
        <v>248</v>
      </c>
    </row>
    <row r="145" s="2" customFormat="1" ht="16.5" customHeight="1">
      <c r="A145" s="36"/>
      <c r="B145" s="37"/>
      <c r="C145" s="217" t="s">
        <v>323</v>
      </c>
      <c r="D145" s="217" t="s">
        <v>185</v>
      </c>
      <c r="E145" s="218" t="s">
        <v>1331</v>
      </c>
      <c r="F145" s="219" t="s">
        <v>1060</v>
      </c>
      <c r="G145" s="220" t="s">
        <v>188</v>
      </c>
      <c r="H145" s="221">
        <v>14</v>
      </c>
      <c r="I145" s="222"/>
      <c r="J145" s="223">
        <f>ROUND(I145*H145,2)</f>
        <v>0</v>
      </c>
      <c r="K145" s="224"/>
      <c r="L145" s="225"/>
      <c r="M145" s="226" t="s">
        <v>1</v>
      </c>
      <c r="N145" s="227" t="s">
        <v>38</v>
      </c>
      <c r="O145" s="89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0" t="s">
        <v>189</v>
      </c>
      <c r="AT145" s="230" t="s">
        <v>185</v>
      </c>
      <c r="AU145" s="230" t="s">
        <v>83</v>
      </c>
      <c r="AY145" s="15" t="s">
        <v>184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5" t="s">
        <v>81</v>
      </c>
      <c r="BK145" s="231">
        <f>ROUND(I145*H145,2)</f>
        <v>0</v>
      </c>
      <c r="BL145" s="15" t="s">
        <v>190</v>
      </c>
      <c r="BM145" s="230" t="s">
        <v>1332</v>
      </c>
    </row>
    <row r="146" s="2" customFormat="1" ht="16.5" customHeight="1">
      <c r="A146" s="36"/>
      <c r="B146" s="37"/>
      <c r="C146" s="217" t="s">
        <v>251</v>
      </c>
      <c r="D146" s="217" t="s">
        <v>185</v>
      </c>
      <c r="E146" s="218" t="s">
        <v>1333</v>
      </c>
      <c r="F146" s="219" t="s">
        <v>1062</v>
      </c>
      <c r="G146" s="220" t="s">
        <v>188</v>
      </c>
      <c r="H146" s="221">
        <v>2</v>
      </c>
      <c r="I146" s="222"/>
      <c r="J146" s="223">
        <f>ROUND(I146*H146,2)</f>
        <v>0</v>
      </c>
      <c r="K146" s="224"/>
      <c r="L146" s="225"/>
      <c r="M146" s="226" t="s">
        <v>1</v>
      </c>
      <c r="N146" s="227" t="s">
        <v>38</v>
      </c>
      <c r="O146" s="89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0" t="s">
        <v>189</v>
      </c>
      <c r="AT146" s="230" t="s">
        <v>185</v>
      </c>
      <c r="AU146" s="230" t="s">
        <v>83</v>
      </c>
      <c r="AY146" s="15" t="s">
        <v>184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5" t="s">
        <v>81</v>
      </c>
      <c r="BK146" s="231">
        <f>ROUND(I146*H146,2)</f>
        <v>0</v>
      </c>
      <c r="BL146" s="15" t="s">
        <v>190</v>
      </c>
      <c r="BM146" s="230" t="s">
        <v>1334</v>
      </c>
    </row>
    <row r="147" s="2" customFormat="1" ht="21.75" customHeight="1">
      <c r="A147" s="36"/>
      <c r="B147" s="37"/>
      <c r="C147" s="217" t="s">
        <v>330</v>
      </c>
      <c r="D147" s="217" t="s">
        <v>185</v>
      </c>
      <c r="E147" s="218" t="s">
        <v>1335</v>
      </c>
      <c r="F147" s="219" t="s">
        <v>1298</v>
      </c>
      <c r="G147" s="220" t="s">
        <v>188</v>
      </c>
      <c r="H147" s="221">
        <v>1</v>
      </c>
      <c r="I147" s="222"/>
      <c r="J147" s="223">
        <f>ROUND(I147*H147,2)</f>
        <v>0</v>
      </c>
      <c r="K147" s="224"/>
      <c r="L147" s="225"/>
      <c r="M147" s="226" t="s">
        <v>1</v>
      </c>
      <c r="N147" s="227" t="s">
        <v>38</v>
      </c>
      <c r="O147" s="89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0" t="s">
        <v>189</v>
      </c>
      <c r="AT147" s="230" t="s">
        <v>185</v>
      </c>
      <c r="AU147" s="230" t="s">
        <v>83</v>
      </c>
      <c r="AY147" s="15" t="s">
        <v>184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5" t="s">
        <v>81</v>
      </c>
      <c r="BK147" s="231">
        <f>ROUND(I147*H147,2)</f>
        <v>0</v>
      </c>
      <c r="BL147" s="15" t="s">
        <v>190</v>
      </c>
      <c r="BM147" s="230" t="s">
        <v>1336</v>
      </c>
    </row>
    <row r="148" s="2" customFormat="1" ht="16.5" customHeight="1">
      <c r="A148" s="36"/>
      <c r="B148" s="37"/>
      <c r="C148" s="217" t="s">
        <v>141</v>
      </c>
      <c r="D148" s="217" t="s">
        <v>185</v>
      </c>
      <c r="E148" s="218" t="s">
        <v>1143</v>
      </c>
      <c r="F148" s="219" t="s">
        <v>1065</v>
      </c>
      <c r="G148" s="220" t="s">
        <v>188</v>
      </c>
      <c r="H148" s="221">
        <v>1</v>
      </c>
      <c r="I148" s="222"/>
      <c r="J148" s="223">
        <f>ROUND(I148*H148,2)</f>
        <v>0</v>
      </c>
      <c r="K148" s="224"/>
      <c r="L148" s="225"/>
      <c r="M148" s="226" t="s">
        <v>1</v>
      </c>
      <c r="N148" s="227" t="s">
        <v>38</v>
      </c>
      <c r="O148" s="89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0" t="s">
        <v>189</v>
      </c>
      <c r="AT148" s="230" t="s">
        <v>185</v>
      </c>
      <c r="AU148" s="230" t="s">
        <v>83</v>
      </c>
      <c r="AY148" s="15" t="s">
        <v>184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5" t="s">
        <v>81</v>
      </c>
      <c r="BK148" s="231">
        <f>ROUND(I148*H148,2)</f>
        <v>0</v>
      </c>
      <c r="BL148" s="15" t="s">
        <v>190</v>
      </c>
      <c r="BM148" s="230" t="s">
        <v>251</v>
      </c>
    </row>
    <row r="149" s="2" customFormat="1" ht="16.5" customHeight="1">
      <c r="A149" s="36"/>
      <c r="B149" s="37"/>
      <c r="C149" s="217" t="s">
        <v>252</v>
      </c>
      <c r="D149" s="217" t="s">
        <v>185</v>
      </c>
      <c r="E149" s="218" t="s">
        <v>1337</v>
      </c>
      <c r="F149" s="219" t="s">
        <v>1216</v>
      </c>
      <c r="G149" s="220" t="s">
        <v>188</v>
      </c>
      <c r="H149" s="221">
        <v>1</v>
      </c>
      <c r="I149" s="222"/>
      <c r="J149" s="223">
        <f>ROUND(I149*H149,2)</f>
        <v>0</v>
      </c>
      <c r="K149" s="224"/>
      <c r="L149" s="225"/>
      <c r="M149" s="226" t="s">
        <v>1</v>
      </c>
      <c r="N149" s="227" t="s">
        <v>38</v>
      </c>
      <c r="O149" s="89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30" t="s">
        <v>189</v>
      </c>
      <c r="AT149" s="230" t="s">
        <v>185</v>
      </c>
      <c r="AU149" s="230" t="s">
        <v>83</v>
      </c>
      <c r="AY149" s="15" t="s">
        <v>184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5" t="s">
        <v>81</v>
      </c>
      <c r="BK149" s="231">
        <f>ROUND(I149*H149,2)</f>
        <v>0</v>
      </c>
      <c r="BL149" s="15" t="s">
        <v>190</v>
      </c>
      <c r="BM149" s="230" t="s">
        <v>255</v>
      </c>
    </row>
    <row r="150" s="2" customFormat="1" ht="16.5" customHeight="1">
      <c r="A150" s="36"/>
      <c r="B150" s="37"/>
      <c r="C150" s="217" t="s">
        <v>218</v>
      </c>
      <c r="D150" s="217" t="s">
        <v>185</v>
      </c>
      <c r="E150" s="218" t="s">
        <v>1144</v>
      </c>
      <c r="F150" s="219" t="s">
        <v>1067</v>
      </c>
      <c r="G150" s="220" t="s">
        <v>538</v>
      </c>
      <c r="H150" s="221">
        <v>20</v>
      </c>
      <c r="I150" s="222"/>
      <c r="J150" s="223">
        <f>ROUND(I150*H150,2)</f>
        <v>0</v>
      </c>
      <c r="K150" s="224"/>
      <c r="L150" s="225"/>
      <c r="M150" s="226" t="s">
        <v>1</v>
      </c>
      <c r="N150" s="227" t="s">
        <v>38</v>
      </c>
      <c r="O150" s="89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0" t="s">
        <v>189</v>
      </c>
      <c r="AT150" s="230" t="s">
        <v>185</v>
      </c>
      <c r="AU150" s="230" t="s">
        <v>83</v>
      </c>
      <c r="AY150" s="15" t="s">
        <v>184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5" t="s">
        <v>81</v>
      </c>
      <c r="BK150" s="231">
        <f>ROUND(I150*H150,2)</f>
        <v>0</v>
      </c>
      <c r="BL150" s="15" t="s">
        <v>190</v>
      </c>
      <c r="BM150" s="230" t="s">
        <v>258</v>
      </c>
    </row>
    <row r="151" s="2" customFormat="1" ht="24.15" customHeight="1">
      <c r="A151" s="36"/>
      <c r="B151" s="37"/>
      <c r="C151" s="217" t="s">
        <v>259</v>
      </c>
      <c r="D151" s="217" t="s">
        <v>185</v>
      </c>
      <c r="E151" s="218" t="s">
        <v>1145</v>
      </c>
      <c r="F151" s="219" t="s">
        <v>1146</v>
      </c>
      <c r="G151" s="220" t="s">
        <v>560</v>
      </c>
      <c r="H151" s="221">
        <v>1</v>
      </c>
      <c r="I151" s="222"/>
      <c r="J151" s="223">
        <f>ROUND(I151*H151,2)</f>
        <v>0</v>
      </c>
      <c r="K151" s="224"/>
      <c r="L151" s="225"/>
      <c r="M151" s="226" t="s">
        <v>1</v>
      </c>
      <c r="N151" s="227" t="s">
        <v>38</v>
      </c>
      <c r="O151" s="89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30" t="s">
        <v>189</v>
      </c>
      <c r="AT151" s="230" t="s">
        <v>185</v>
      </c>
      <c r="AU151" s="230" t="s">
        <v>83</v>
      </c>
      <c r="AY151" s="15" t="s">
        <v>184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5" t="s">
        <v>81</v>
      </c>
      <c r="BK151" s="231">
        <f>ROUND(I151*H151,2)</f>
        <v>0</v>
      </c>
      <c r="BL151" s="15" t="s">
        <v>190</v>
      </c>
      <c r="BM151" s="230" t="s">
        <v>262</v>
      </c>
    </row>
    <row r="152" s="2" customFormat="1" ht="16.5" customHeight="1">
      <c r="A152" s="36"/>
      <c r="B152" s="37"/>
      <c r="C152" s="217" t="s">
        <v>221</v>
      </c>
      <c r="D152" s="217" t="s">
        <v>185</v>
      </c>
      <c r="E152" s="218" t="s">
        <v>1147</v>
      </c>
      <c r="F152" s="219" t="s">
        <v>1071</v>
      </c>
      <c r="G152" s="220" t="s">
        <v>538</v>
      </c>
      <c r="H152" s="221">
        <v>20</v>
      </c>
      <c r="I152" s="222"/>
      <c r="J152" s="223">
        <f>ROUND(I152*H152,2)</f>
        <v>0</v>
      </c>
      <c r="K152" s="224"/>
      <c r="L152" s="225"/>
      <c r="M152" s="226" t="s">
        <v>1</v>
      </c>
      <c r="N152" s="227" t="s">
        <v>38</v>
      </c>
      <c r="O152" s="89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0" t="s">
        <v>189</v>
      </c>
      <c r="AT152" s="230" t="s">
        <v>185</v>
      </c>
      <c r="AU152" s="230" t="s">
        <v>83</v>
      </c>
      <c r="AY152" s="15" t="s">
        <v>184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5" t="s">
        <v>81</v>
      </c>
      <c r="BK152" s="231">
        <f>ROUND(I152*H152,2)</f>
        <v>0</v>
      </c>
      <c r="BL152" s="15" t="s">
        <v>190</v>
      </c>
      <c r="BM152" s="230" t="s">
        <v>265</v>
      </c>
    </row>
    <row r="153" s="2" customFormat="1" ht="21.75" customHeight="1">
      <c r="A153" s="36"/>
      <c r="B153" s="37"/>
      <c r="C153" s="217" t="s">
        <v>266</v>
      </c>
      <c r="D153" s="217" t="s">
        <v>185</v>
      </c>
      <c r="E153" s="218" t="s">
        <v>1148</v>
      </c>
      <c r="F153" s="219" t="s">
        <v>1073</v>
      </c>
      <c r="G153" s="220" t="s">
        <v>560</v>
      </c>
      <c r="H153" s="221">
        <v>1</v>
      </c>
      <c r="I153" s="222"/>
      <c r="J153" s="223">
        <f>ROUND(I153*H153,2)</f>
        <v>0</v>
      </c>
      <c r="K153" s="224"/>
      <c r="L153" s="225"/>
      <c r="M153" s="226" t="s">
        <v>1</v>
      </c>
      <c r="N153" s="227" t="s">
        <v>38</v>
      </c>
      <c r="O153" s="89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30" t="s">
        <v>189</v>
      </c>
      <c r="AT153" s="230" t="s">
        <v>185</v>
      </c>
      <c r="AU153" s="230" t="s">
        <v>83</v>
      </c>
      <c r="AY153" s="15" t="s">
        <v>184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5" t="s">
        <v>81</v>
      </c>
      <c r="BK153" s="231">
        <f>ROUND(I153*H153,2)</f>
        <v>0</v>
      </c>
      <c r="BL153" s="15" t="s">
        <v>190</v>
      </c>
      <c r="BM153" s="230" t="s">
        <v>269</v>
      </c>
    </row>
    <row r="154" s="2" customFormat="1" ht="16.5" customHeight="1">
      <c r="A154" s="36"/>
      <c r="B154" s="37"/>
      <c r="C154" s="217" t="s">
        <v>224</v>
      </c>
      <c r="D154" s="217" t="s">
        <v>185</v>
      </c>
      <c r="E154" s="218" t="s">
        <v>1149</v>
      </c>
      <c r="F154" s="219" t="s">
        <v>1075</v>
      </c>
      <c r="G154" s="220" t="s">
        <v>188</v>
      </c>
      <c r="H154" s="221">
        <v>5</v>
      </c>
      <c r="I154" s="222"/>
      <c r="J154" s="223">
        <f>ROUND(I154*H154,2)</f>
        <v>0</v>
      </c>
      <c r="K154" s="224"/>
      <c r="L154" s="225"/>
      <c r="M154" s="226" t="s">
        <v>1</v>
      </c>
      <c r="N154" s="227" t="s">
        <v>38</v>
      </c>
      <c r="O154" s="89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0" t="s">
        <v>189</v>
      </c>
      <c r="AT154" s="230" t="s">
        <v>185</v>
      </c>
      <c r="AU154" s="230" t="s">
        <v>83</v>
      </c>
      <c r="AY154" s="15" t="s">
        <v>184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5" t="s">
        <v>81</v>
      </c>
      <c r="BK154" s="231">
        <f>ROUND(I154*H154,2)</f>
        <v>0</v>
      </c>
      <c r="BL154" s="15" t="s">
        <v>190</v>
      </c>
      <c r="BM154" s="230" t="s">
        <v>272</v>
      </c>
    </row>
    <row r="155" s="2" customFormat="1" ht="16.5" customHeight="1">
      <c r="A155" s="36"/>
      <c r="B155" s="37"/>
      <c r="C155" s="217" t="s">
        <v>273</v>
      </c>
      <c r="D155" s="217" t="s">
        <v>185</v>
      </c>
      <c r="E155" s="218" t="s">
        <v>1150</v>
      </c>
      <c r="F155" s="219" t="s">
        <v>1077</v>
      </c>
      <c r="G155" s="220" t="s">
        <v>188</v>
      </c>
      <c r="H155" s="221">
        <v>20</v>
      </c>
      <c r="I155" s="222"/>
      <c r="J155" s="223">
        <f>ROUND(I155*H155,2)</f>
        <v>0</v>
      </c>
      <c r="K155" s="224"/>
      <c r="L155" s="225"/>
      <c r="M155" s="226" t="s">
        <v>1</v>
      </c>
      <c r="N155" s="227" t="s">
        <v>38</v>
      </c>
      <c r="O155" s="89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30" t="s">
        <v>189</v>
      </c>
      <c r="AT155" s="230" t="s">
        <v>185</v>
      </c>
      <c r="AU155" s="230" t="s">
        <v>83</v>
      </c>
      <c r="AY155" s="15" t="s">
        <v>184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5" t="s">
        <v>81</v>
      </c>
      <c r="BK155" s="231">
        <f>ROUND(I155*H155,2)</f>
        <v>0</v>
      </c>
      <c r="BL155" s="15" t="s">
        <v>190</v>
      </c>
      <c r="BM155" s="230" t="s">
        <v>276</v>
      </c>
    </row>
    <row r="156" s="2" customFormat="1" ht="16.5" customHeight="1">
      <c r="A156" s="36"/>
      <c r="B156" s="37"/>
      <c r="C156" s="217" t="s">
        <v>227</v>
      </c>
      <c r="D156" s="217" t="s">
        <v>185</v>
      </c>
      <c r="E156" s="218" t="s">
        <v>1151</v>
      </c>
      <c r="F156" s="219" t="s">
        <v>1079</v>
      </c>
      <c r="G156" s="220" t="s">
        <v>188</v>
      </c>
      <c r="H156" s="221">
        <v>20</v>
      </c>
      <c r="I156" s="222"/>
      <c r="J156" s="223">
        <f>ROUND(I156*H156,2)</f>
        <v>0</v>
      </c>
      <c r="K156" s="224"/>
      <c r="L156" s="225"/>
      <c r="M156" s="226" t="s">
        <v>1</v>
      </c>
      <c r="N156" s="227" t="s">
        <v>38</v>
      </c>
      <c r="O156" s="89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0" t="s">
        <v>189</v>
      </c>
      <c r="AT156" s="230" t="s">
        <v>185</v>
      </c>
      <c r="AU156" s="230" t="s">
        <v>83</v>
      </c>
      <c r="AY156" s="15" t="s">
        <v>184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5" t="s">
        <v>81</v>
      </c>
      <c r="BK156" s="231">
        <f>ROUND(I156*H156,2)</f>
        <v>0</v>
      </c>
      <c r="BL156" s="15" t="s">
        <v>190</v>
      </c>
      <c r="BM156" s="230" t="s">
        <v>279</v>
      </c>
    </row>
    <row r="157" s="2" customFormat="1" ht="16.5" customHeight="1">
      <c r="A157" s="36"/>
      <c r="B157" s="37"/>
      <c r="C157" s="217" t="s">
        <v>280</v>
      </c>
      <c r="D157" s="217" t="s">
        <v>185</v>
      </c>
      <c r="E157" s="218" t="s">
        <v>1152</v>
      </c>
      <c r="F157" s="219" t="s">
        <v>1081</v>
      </c>
      <c r="G157" s="220" t="s">
        <v>188</v>
      </c>
      <c r="H157" s="221">
        <v>10</v>
      </c>
      <c r="I157" s="222"/>
      <c r="J157" s="223">
        <f>ROUND(I157*H157,2)</f>
        <v>0</v>
      </c>
      <c r="K157" s="224"/>
      <c r="L157" s="225"/>
      <c r="M157" s="226" t="s">
        <v>1</v>
      </c>
      <c r="N157" s="227" t="s">
        <v>38</v>
      </c>
      <c r="O157" s="89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30" t="s">
        <v>189</v>
      </c>
      <c r="AT157" s="230" t="s">
        <v>185</v>
      </c>
      <c r="AU157" s="230" t="s">
        <v>83</v>
      </c>
      <c r="AY157" s="15" t="s">
        <v>184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5" t="s">
        <v>81</v>
      </c>
      <c r="BK157" s="231">
        <f>ROUND(I157*H157,2)</f>
        <v>0</v>
      </c>
      <c r="BL157" s="15" t="s">
        <v>190</v>
      </c>
      <c r="BM157" s="230" t="s">
        <v>283</v>
      </c>
    </row>
    <row r="158" s="2" customFormat="1" ht="16.5" customHeight="1">
      <c r="A158" s="36"/>
      <c r="B158" s="37"/>
      <c r="C158" s="217" t="s">
        <v>230</v>
      </c>
      <c r="D158" s="217" t="s">
        <v>185</v>
      </c>
      <c r="E158" s="218" t="s">
        <v>1153</v>
      </c>
      <c r="F158" s="219" t="s">
        <v>1083</v>
      </c>
      <c r="G158" s="220" t="s">
        <v>188</v>
      </c>
      <c r="H158" s="221">
        <v>5</v>
      </c>
      <c r="I158" s="222"/>
      <c r="J158" s="223">
        <f>ROUND(I158*H158,2)</f>
        <v>0</v>
      </c>
      <c r="K158" s="224"/>
      <c r="L158" s="225"/>
      <c r="M158" s="226" t="s">
        <v>1</v>
      </c>
      <c r="N158" s="227" t="s">
        <v>38</v>
      </c>
      <c r="O158" s="89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30" t="s">
        <v>189</v>
      </c>
      <c r="AT158" s="230" t="s">
        <v>185</v>
      </c>
      <c r="AU158" s="230" t="s">
        <v>83</v>
      </c>
      <c r="AY158" s="15" t="s">
        <v>184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5" t="s">
        <v>81</v>
      </c>
      <c r="BK158" s="231">
        <f>ROUND(I158*H158,2)</f>
        <v>0</v>
      </c>
      <c r="BL158" s="15" t="s">
        <v>190</v>
      </c>
      <c r="BM158" s="230" t="s">
        <v>286</v>
      </c>
    </row>
    <row r="159" s="2" customFormat="1" ht="16.5" customHeight="1">
      <c r="A159" s="36"/>
      <c r="B159" s="37"/>
      <c r="C159" s="217" t="s">
        <v>287</v>
      </c>
      <c r="D159" s="217" t="s">
        <v>185</v>
      </c>
      <c r="E159" s="218" t="s">
        <v>1154</v>
      </c>
      <c r="F159" s="219" t="s">
        <v>1085</v>
      </c>
      <c r="G159" s="220" t="s">
        <v>188</v>
      </c>
      <c r="H159" s="221">
        <v>10</v>
      </c>
      <c r="I159" s="222"/>
      <c r="J159" s="223">
        <f>ROUND(I159*H159,2)</f>
        <v>0</v>
      </c>
      <c r="K159" s="224"/>
      <c r="L159" s="225"/>
      <c r="M159" s="226" t="s">
        <v>1</v>
      </c>
      <c r="N159" s="227" t="s">
        <v>38</v>
      </c>
      <c r="O159" s="89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30" t="s">
        <v>189</v>
      </c>
      <c r="AT159" s="230" t="s">
        <v>185</v>
      </c>
      <c r="AU159" s="230" t="s">
        <v>83</v>
      </c>
      <c r="AY159" s="15" t="s">
        <v>184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5" t="s">
        <v>81</v>
      </c>
      <c r="BK159" s="231">
        <f>ROUND(I159*H159,2)</f>
        <v>0</v>
      </c>
      <c r="BL159" s="15" t="s">
        <v>190</v>
      </c>
      <c r="BM159" s="230" t="s">
        <v>290</v>
      </c>
    </row>
    <row r="160" s="2" customFormat="1" ht="16.5" customHeight="1">
      <c r="A160" s="36"/>
      <c r="B160" s="37"/>
      <c r="C160" s="217" t="s">
        <v>233</v>
      </c>
      <c r="D160" s="217" t="s">
        <v>185</v>
      </c>
      <c r="E160" s="218" t="s">
        <v>1155</v>
      </c>
      <c r="F160" s="219" t="s">
        <v>1087</v>
      </c>
      <c r="G160" s="220" t="s">
        <v>188</v>
      </c>
      <c r="H160" s="221">
        <v>50</v>
      </c>
      <c r="I160" s="222"/>
      <c r="J160" s="223">
        <f>ROUND(I160*H160,2)</f>
        <v>0</v>
      </c>
      <c r="K160" s="224"/>
      <c r="L160" s="225"/>
      <c r="M160" s="226" t="s">
        <v>1</v>
      </c>
      <c r="N160" s="227" t="s">
        <v>38</v>
      </c>
      <c r="O160" s="89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30" t="s">
        <v>189</v>
      </c>
      <c r="AT160" s="230" t="s">
        <v>185</v>
      </c>
      <c r="AU160" s="230" t="s">
        <v>83</v>
      </c>
      <c r="AY160" s="15" t="s">
        <v>184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5" t="s">
        <v>81</v>
      </c>
      <c r="BK160" s="231">
        <f>ROUND(I160*H160,2)</f>
        <v>0</v>
      </c>
      <c r="BL160" s="15" t="s">
        <v>190</v>
      </c>
      <c r="BM160" s="230" t="s">
        <v>293</v>
      </c>
    </row>
    <row r="161" s="2" customFormat="1" ht="16.5" customHeight="1">
      <c r="A161" s="36"/>
      <c r="B161" s="37"/>
      <c r="C161" s="217" t="s">
        <v>294</v>
      </c>
      <c r="D161" s="217" t="s">
        <v>185</v>
      </c>
      <c r="E161" s="218" t="s">
        <v>1156</v>
      </c>
      <c r="F161" s="219" t="s">
        <v>1089</v>
      </c>
      <c r="G161" s="220" t="s">
        <v>188</v>
      </c>
      <c r="H161" s="221">
        <v>10</v>
      </c>
      <c r="I161" s="222"/>
      <c r="J161" s="223">
        <f>ROUND(I161*H161,2)</f>
        <v>0</v>
      </c>
      <c r="K161" s="224"/>
      <c r="L161" s="225"/>
      <c r="M161" s="226" t="s">
        <v>1</v>
      </c>
      <c r="N161" s="227" t="s">
        <v>38</v>
      </c>
      <c r="O161" s="89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30" t="s">
        <v>189</v>
      </c>
      <c r="AT161" s="230" t="s">
        <v>185</v>
      </c>
      <c r="AU161" s="230" t="s">
        <v>83</v>
      </c>
      <c r="AY161" s="15" t="s">
        <v>184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5" t="s">
        <v>81</v>
      </c>
      <c r="BK161" s="231">
        <f>ROUND(I161*H161,2)</f>
        <v>0</v>
      </c>
      <c r="BL161" s="15" t="s">
        <v>190</v>
      </c>
      <c r="BM161" s="230" t="s">
        <v>297</v>
      </c>
    </row>
    <row r="162" s="2" customFormat="1" ht="24.15" customHeight="1">
      <c r="A162" s="36"/>
      <c r="B162" s="37"/>
      <c r="C162" s="217" t="s">
        <v>236</v>
      </c>
      <c r="D162" s="217" t="s">
        <v>185</v>
      </c>
      <c r="E162" s="218" t="s">
        <v>1157</v>
      </c>
      <c r="F162" s="219" t="s">
        <v>1091</v>
      </c>
      <c r="G162" s="220" t="s">
        <v>560</v>
      </c>
      <c r="H162" s="221">
        <v>1</v>
      </c>
      <c r="I162" s="222"/>
      <c r="J162" s="223">
        <f>ROUND(I162*H162,2)</f>
        <v>0</v>
      </c>
      <c r="K162" s="224"/>
      <c r="L162" s="225"/>
      <c r="M162" s="226" t="s">
        <v>1</v>
      </c>
      <c r="N162" s="227" t="s">
        <v>38</v>
      </c>
      <c r="O162" s="89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30" t="s">
        <v>189</v>
      </c>
      <c r="AT162" s="230" t="s">
        <v>185</v>
      </c>
      <c r="AU162" s="230" t="s">
        <v>83</v>
      </c>
      <c r="AY162" s="15" t="s">
        <v>184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5" t="s">
        <v>81</v>
      </c>
      <c r="BK162" s="231">
        <f>ROUND(I162*H162,2)</f>
        <v>0</v>
      </c>
      <c r="BL162" s="15" t="s">
        <v>190</v>
      </c>
      <c r="BM162" s="230" t="s">
        <v>300</v>
      </c>
    </row>
    <row r="163" s="2" customFormat="1" ht="16.5" customHeight="1">
      <c r="A163" s="36"/>
      <c r="B163" s="37"/>
      <c r="C163" s="237" t="s">
        <v>301</v>
      </c>
      <c r="D163" s="237" t="s">
        <v>858</v>
      </c>
      <c r="E163" s="238" t="s">
        <v>1158</v>
      </c>
      <c r="F163" s="239" t="s">
        <v>1093</v>
      </c>
      <c r="G163" s="240" t="s">
        <v>861</v>
      </c>
      <c r="H163" s="241">
        <v>112</v>
      </c>
      <c r="I163" s="242"/>
      <c r="J163" s="243">
        <f>ROUND(I163*H163,2)</f>
        <v>0</v>
      </c>
      <c r="K163" s="244"/>
      <c r="L163" s="42"/>
      <c r="M163" s="245" t="s">
        <v>1</v>
      </c>
      <c r="N163" s="246" t="s">
        <v>38</v>
      </c>
      <c r="O163" s="89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30" t="s">
        <v>190</v>
      </c>
      <c r="AT163" s="230" t="s">
        <v>858</v>
      </c>
      <c r="AU163" s="230" t="s">
        <v>83</v>
      </c>
      <c r="AY163" s="15" t="s">
        <v>184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5" t="s">
        <v>81</v>
      </c>
      <c r="BK163" s="231">
        <f>ROUND(I163*H163,2)</f>
        <v>0</v>
      </c>
      <c r="BL163" s="15" t="s">
        <v>190</v>
      </c>
      <c r="BM163" s="230" t="s">
        <v>304</v>
      </c>
    </row>
    <row r="164" s="2" customFormat="1" ht="16.5" customHeight="1">
      <c r="A164" s="36"/>
      <c r="B164" s="37"/>
      <c r="C164" s="237" t="s">
        <v>239</v>
      </c>
      <c r="D164" s="237" t="s">
        <v>858</v>
      </c>
      <c r="E164" s="238" t="s">
        <v>1338</v>
      </c>
      <c r="F164" s="239" t="s">
        <v>1339</v>
      </c>
      <c r="G164" s="240" t="s">
        <v>188</v>
      </c>
      <c r="H164" s="241">
        <v>1</v>
      </c>
      <c r="I164" s="242"/>
      <c r="J164" s="243">
        <f>ROUND(I164*H164,2)</f>
        <v>0</v>
      </c>
      <c r="K164" s="244"/>
      <c r="L164" s="42"/>
      <c r="M164" s="245" t="s">
        <v>1</v>
      </c>
      <c r="N164" s="246" t="s">
        <v>38</v>
      </c>
      <c r="O164" s="89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30" t="s">
        <v>190</v>
      </c>
      <c r="AT164" s="230" t="s">
        <v>858</v>
      </c>
      <c r="AU164" s="230" t="s">
        <v>83</v>
      </c>
      <c r="AY164" s="15" t="s">
        <v>184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5" t="s">
        <v>81</v>
      </c>
      <c r="BK164" s="231">
        <f>ROUND(I164*H164,2)</f>
        <v>0</v>
      </c>
      <c r="BL164" s="15" t="s">
        <v>190</v>
      </c>
      <c r="BM164" s="230" t="s">
        <v>307</v>
      </c>
    </row>
    <row r="165" s="2" customFormat="1" ht="16.5" customHeight="1">
      <c r="A165" s="36"/>
      <c r="B165" s="37"/>
      <c r="C165" s="237" t="s">
        <v>309</v>
      </c>
      <c r="D165" s="237" t="s">
        <v>858</v>
      </c>
      <c r="E165" s="238" t="s">
        <v>1340</v>
      </c>
      <c r="F165" s="239" t="s">
        <v>1341</v>
      </c>
      <c r="G165" s="240" t="s">
        <v>188</v>
      </c>
      <c r="H165" s="241">
        <v>1</v>
      </c>
      <c r="I165" s="242"/>
      <c r="J165" s="243">
        <f>ROUND(I165*H165,2)</f>
        <v>0</v>
      </c>
      <c r="K165" s="244"/>
      <c r="L165" s="42"/>
      <c r="M165" s="260" t="s">
        <v>1</v>
      </c>
      <c r="N165" s="261" t="s">
        <v>38</v>
      </c>
      <c r="O165" s="262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30" t="s">
        <v>190</v>
      </c>
      <c r="AT165" s="230" t="s">
        <v>858</v>
      </c>
      <c r="AU165" s="230" t="s">
        <v>83</v>
      </c>
      <c r="AY165" s="15" t="s">
        <v>184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5" t="s">
        <v>81</v>
      </c>
      <c r="BK165" s="231">
        <f>ROUND(I165*H165,2)</f>
        <v>0</v>
      </c>
      <c r="BL165" s="15" t="s">
        <v>190</v>
      </c>
      <c r="BM165" s="230" t="s">
        <v>312</v>
      </c>
    </row>
    <row r="166" s="2" customFormat="1" ht="6.96" customHeight="1">
      <c r="A166" s="36"/>
      <c r="B166" s="64"/>
      <c r="C166" s="65"/>
      <c r="D166" s="65"/>
      <c r="E166" s="65"/>
      <c r="F166" s="65"/>
      <c r="G166" s="65"/>
      <c r="H166" s="65"/>
      <c r="I166" s="65"/>
      <c r="J166" s="65"/>
      <c r="K166" s="65"/>
      <c r="L166" s="42"/>
      <c r="M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</row>
  </sheetData>
  <sheetProtection sheet="1" autoFilter="0" formatColumns="0" formatRows="0" objects="1" scenarios="1" spinCount="100000" saltValue="5mwBk/RVLEHYBCEHF23qHRjrZfaftHFUeohKhot+hEHM2nl82DDre3r86eciN9u5c84yFRFxU4NW4KuWyX4J2g==" hashValue="MDsTXV6cNRCkMt2aEF/YECoyv6OEEOVGc75+OPn41hC0Df1zpgYLrHSL8Nse3Xd1l6KWX4ZJ9fH0y0WMwUYs8Q==" algorithmName="SHA-512" password="CC35"/>
  <autoFilter ref="C117:K16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144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Odborné učiliště Příbram - kompletní rekonstrukce el. rozvodů - dílny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145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1342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12. 5. 2021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ROUND(J118,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ROUND((SUM(BE118:BE145)),  2)</f>
        <v>0</v>
      </c>
      <c r="G33" s="36"/>
      <c r="H33" s="36"/>
      <c r="I33" s="153">
        <v>0.20999999999999999</v>
      </c>
      <c r="J33" s="152">
        <f>ROUND(((SUM(BE118:BE145))*I33),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ROUND((SUM(BF118:BF145)),  2)</f>
        <v>0</v>
      </c>
      <c r="G34" s="36"/>
      <c r="H34" s="36"/>
      <c r="I34" s="153">
        <v>0.14999999999999999</v>
      </c>
      <c r="J34" s="152">
        <f>ROUND(((SUM(BF118:BF145))*I34),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ROUND((SUM(BG118:BG145)),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ROUND((SUM(BH118:BH145)),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ROUND((SUM(BI118:BI145)),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Odborné učiliště Příbram - kompletní rekonstrukce el. rozvodů - dílny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145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12 - R10A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12. 5. 2021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148</v>
      </c>
      <c r="D94" s="174"/>
      <c r="E94" s="174"/>
      <c r="F94" s="174"/>
      <c r="G94" s="174"/>
      <c r="H94" s="174"/>
      <c r="I94" s="174"/>
      <c r="J94" s="175" t="s">
        <v>149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150</v>
      </c>
      <c r="D96" s="38"/>
      <c r="E96" s="38"/>
      <c r="F96" s="38"/>
      <c r="G96" s="38"/>
      <c r="H96" s="38"/>
      <c r="I96" s="38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151</v>
      </c>
    </row>
    <row r="97" s="9" customFormat="1" ht="24.96" customHeight="1">
      <c r="A97" s="9"/>
      <c r="B97" s="177"/>
      <c r="C97" s="178"/>
      <c r="D97" s="179" t="s">
        <v>152</v>
      </c>
      <c r="E97" s="180"/>
      <c r="F97" s="180"/>
      <c r="G97" s="180"/>
      <c r="H97" s="180"/>
      <c r="I97" s="180"/>
      <c r="J97" s="181">
        <f>J119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1343</v>
      </c>
      <c r="E98" s="186"/>
      <c r="F98" s="186"/>
      <c r="G98" s="186"/>
      <c r="H98" s="186"/>
      <c r="I98" s="186"/>
      <c r="J98" s="187">
        <f>J120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170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6.25" customHeight="1">
      <c r="A108" s="36"/>
      <c r="B108" s="37"/>
      <c r="C108" s="38"/>
      <c r="D108" s="38"/>
      <c r="E108" s="172" t="str">
        <f>E7</f>
        <v>Odborné učiliště Příbram - kompletní rekonstrukce el. rozvodů - dílny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145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4" t="str">
        <f>E9</f>
        <v>12 - R10A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8"/>
      <c r="E112" s="38"/>
      <c r="F112" s="25" t="str">
        <f>F12</f>
        <v xml:space="preserve"> </v>
      </c>
      <c r="G112" s="38"/>
      <c r="H112" s="38"/>
      <c r="I112" s="30" t="s">
        <v>22</v>
      </c>
      <c r="J112" s="77" t="str">
        <f>IF(J12="","",J12)</f>
        <v>12. 5. 2021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24</v>
      </c>
      <c r="D114" s="38"/>
      <c r="E114" s="38"/>
      <c r="F114" s="25" t="str">
        <f>E15</f>
        <v xml:space="preserve"> </v>
      </c>
      <c r="G114" s="38"/>
      <c r="H114" s="38"/>
      <c r="I114" s="30" t="s">
        <v>29</v>
      </c>
      <c r="J114" s="34" t="str">
        <f>E21</f>
        <v xml:space="preserve"> 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27</v>
      </c>
      <c r="D115" s="38"/>
      <c r="E115" s="38"/>
      <c r="F115" s="25" t="str">
        <f>IF(E18="","",E18)</f>
        <v>Vyplň údaj</v>
      </c>
      <c r="G115" s="38"/>
      <c r="H115" s="38"/>
      <c r="I115" s="30" t="s">
        <v>31</v>
      </c>
      <c r="J115" s="34" t="str">
        <f>E24</f>
        <v xml:space="preserve"> 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89"/>
      <c r="B117" s="190"/>
      <c r="C117" s="191" t="s">
        <v>171</v>
      </c>
      <c r="D117" s="192" t="s">
        <v>58</v>
      </c>
      <c r="E117" s="192" t="s">
        <v>54</v>
      </c>
      <c r="F117" s="192" t="s">
        <v>55</v>
      </c>
      <c r="G117" s="192" t="s">
        <v>172</v>
      </c>
      <c r="H117" s="192" t="s">
        <v>173</v>
      </c>
      <c r="I117" s="192" t="s">
        <v>174</v>
      </c>
      <c r="J117" s="193" t="s">
        <v>149</v>
      </c>
      <c r="K117" s="194" t="s">
        <v>175</v>
      </c>
      <c r="L117" s="195"/>
      <c r="M117" s="98" t="s">
        <v>1</v>
      </c>
      <c r="N117" s="99" t="s">
        <v>37</v>
      </c>
      <c r="O117" s="99" t="s">
        <v>176</v>
      </c>
      <c r="P117" s="99" t="s">
        <v>177</v>
      </c>
      <c r="Q117" s="99" t="s">
        <v>178</v>
      </c>
      <c r="R117" s="99" t="s">
        <v>179</v>
      </c>
      <c r="S117" s="99" t="s">
        <v>180</v>
      </c>
      <c r="T117" s="100" t="s">
        <v>181</v>
      </c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</row>
    <row r="118" s="2" customFormat="1" ht="22.8" customHeight="1">
      <c r="A118" s="36"/>
      <c r="B118" s="37"/>
      <c r="C118" s="105" t="s">
        <v>182</v>
      </c>
      <c r="D118" s="38"/>
      <c r="E118" s="38"/>
      <c r="F118" s="38"/>
      <c r="G118" s="38"/>
      <c r="H118" s="38"/>
      <c r="I118" s="38"/>
      <c r="J118" s="196">
        <f>BK118</f>
        <v>0</v>
      </c>
      <c r="K118" s="38"/>
      <c r="L118" s="42"/>
      <c r="M118" s="101"/>
      <c r="N118" s="197"/>
      <c r="O118" s="102"/>
      <c r="P118" s="198">
        <f>P119</f>
        <v>0</v>
      </c>
      <c r="Q118" s="102"/>
      <c r="R118" s="198">
        <f>R119</f>
        <v>0</v>
      </c>
      <c r="S118" s="102"/>
      <c r="T118" s="199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72</v>
      </c>
      <c r="AU118" s="15" t="s">
        <v>151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72</v>
      </c>
      <c r="E119" s="204" t="s">
        <v>183</v>
      </c>
      <c r="F119" s="204" t="s">
        <v>183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81</v>
      </c>
      <c r="AT119" s="213" t="s">
        <v>72</v>
      </c>
      <c r="AU119" s="213" t="s">
        <v>73</v>
      </c>
      <c r="AY119" s="212" t="s">
        <v>184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72</v>
      </c>
      <c r="E120" s="215" t="s">
        <v>78</v>
      </c>
      <c r="F120" s="215" t="s">
        <v>115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SUM(P121:P145)</f>
        <v>0</v>
      </c>
      <c r="Q120" s="209"/>
      <c r="R120" s="210">
        <f>SUM(R121:R145)</f>
        <v>0</v>
      </c>
      <c r="S120" s="209"/>
      <c r="T120" s="211">
        <f>SUM(T121:T145)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81</v>
      </c>
      <c r="AT120" s="213" t="s">
        <v>72</v>
      </c>
      <c r="AU120" s="213" t="s">
        <v>81</v>
      </c>
      <c r="AY120" s="212" t="s">
        <v>184</v>
      </c>
      <c r="BK120" s="214">
        <f>SUM(BK121:BK145)</f>
        <v>0</v>
      </c>
    </row>
    <row r="121" s="2" customFormat="1" ht="16.5" customHeight="1">
      <c r="A121" s="36"/>
      <c r="B121" s="37"/>
      <c r="C121" s="217" t="s">
        <v>81</v>
      </c>
      <c r="D121" s="217" t="s">
        <v>185</v>
      </c>
      <c r="E121" s="218" t="s">
        <v>1237</v>
      </c>
      <c r="F121" s="219" t="s">
        <v>1344</v>
      </c>
      <c r="G121" s="220" t="s">
        <v>188</v>
      </c>
      <c r="H121" s="221">
        <v>1</v>
      </c>
      <c r="I121" s="222"/>
      <c r="J121" s="223">
        <f>ROUND(I121*H121,2)</f>
        <v>0</v>
      </c>
      <c r="K121" s="224"/>
      <c r="L121" s="225"/>
      <c r="M121" s="226" t="s">
        <v>1</v>
      </c>
      <c r="N121" s="227" t="s">
        <v>38</v>
      </c>
      <c r="O121" s="89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30" t="s">
        <v>189</v>
      </c>
      <c r="AT121" s="230" t="s">
        <v>185</v>
      </c>
      <c r="AU121" s="230" t="s">
        <v>83</v>
      </c>
      <c r="AY121" s="15" t="s">
        <v>184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5" t="s">
        <v>81</v>
      </c>
      <c r="BK121" s="231">
        <f>ROUND(I121*H121,2)</f>
        <v>0</v>
      </c>
      <c r="BL121" s="15" t="s">
        <v>190</v>
      </c>
      <c r="BM121" s="230" t="s">
        <v>83</v>
      </c>
    </row>
    <row r="122" s="2" customFormat="1" ht="16.5" customHeight="1">
      <c r="A122" s="36"/>
      <c r="B122" s="37"/>
      <c r="C122" s="217" t="s">
        <v>83</v>
      </c>
      <c r="D122" s="217" t="s">
        <v>185</v>
      </c>
      <c r="E122" s="218" t="s">
        <v>1239</v>
      </c>
      <c r="F122" s="219" t="s">
        <v>1008</v>
      </c>
      <c r="G122" s="220" t="s">
        <v>188</v>
      </c>
      <c r="H122" s="221">
        <v>5</v>
      </c>
      <c r="I122" s="222"/>
      <c r="J122" s="223">
        <f>ROUND(I122*H122,2)</f>
        <v>0</v>
      </c>
      <c r="K122" s="224"/>
      <c r="L122" s="225"/>
      <c r="M122" s="226" t="s">
        <v>1</v>
      </c>
      <c r="N122" s="227" t="s">
        <v>38</v>
      </c>
      <c r="O122" s="89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30" t="s">
        <v>189</v>
      </c>
      <c r="AT122" s="230" t="s">
        <v>185</v>
      </c>
      <c r="AU122" s="230" t="s">
        <v>83</v>
      </c>
      <c r="AY122" s="15" t="s">
        <v>184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5" t="s">
        <v>81</v>
      </c>
      <c r="BK122" s="231">
        <f>ROUND(I122*H122,2)</f>
        <v>0</v>
      </c>
      <c r="BL122" s="15" t="s">
        <v>190</v>
      </c>
      <c r="BM122" s="230" t="s">
        <v>190</v>
      </c>
    </row>
    <row r="123" s="2" customFormat="1" ht="16.5" customHeight="1">
      <c r="A123" s="36"/>
      <c r="B123" s="37"/>
      <c r="C123" s="217" t="s">
        <v>193</v>
      </c>
      <c r="D123" s="217" t="s">
        <v>185</v>
      </c>
      <c r="E123" s="218" t="s">
        <v>1240</v>
      </c>
      <c r="F123" s="219" t="s">
        <v>1010</v>
      </c>
      <c r="G123" s="220" t="s">
        <v>188</v>
      </c>
      <c r="H123" s="221">
        <v>11</v>
      </c>
      <c r="I123" s="222"/>
      <c r="J123" s="223">
        <f>ROUND(I123*H123,2)</f>
        <v>0</v>
      </c>
      <c r="K123" s="224"/>
      <c r="L123" s="225"/>
      <c r="M123" s="226" t="s">
        <v>1</v>
      </c>
      <c r="N123" s="227" t="s">
        <v>38</v>
      </c>
      <c r="O123" s="89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30" t="s">
        <v>189</v>
      </c>
      <c r="AT123" s="230" t="s">
        <v>185</v>
      </c>
      <c r="AU123" s="230" t="s">
        <v>83</v>
      </c>
      <c r="AY123" s="15" t="s">
        <v>184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5" t="s">
        <v>81</v>
      </c>
      <c r="BK123" s="231">
        <f>ROUND(I123*H123,2)</f>
        <v>0</v>
      </c>
      <c r="BL123" s="15" t="s">
        <v>190</v>
      </c>
      <c r="BM123" s="230" t="s">
        <v>196</v>
      </c>
    </row>
    <row r="124" s="2" customFormat="1" ht="16.5" customHeight="1">
      <c r="A124" s="36"/>
      <c r="B124" s="37"/>
      <c r="C124" s="217" t="s">
        <v>190</v>
      </c>
      <c r="D124" s="217" t="s">
        <v>185</v>
      </c>
      <c r="E124" s="218" t="s">
        <v>1242</v>
      </c>
      <c r="F124" s="219" t="s">
        <v>1345</v>
      </c>
      <c r="G124" s="220" t="s">
        <v>188</v>
      </c>
      <c r="H124" s="221">
        <v>1</v>
      </c>
      <c r="I124" s="222"/>
      <c r="J124" s="223">
        <f>ROUND(I124*H124,2)</f>
        <v>0</v>
      </c>
      <c r="K124" s="224"/>
      <c r="L124" s="225"/>
      <c r="M124" s="226" t="s">
        <v>1</v>
      </c>
      <c r="N124" s="227" t="s">
        <v>38</v>
      </c>
      <c r="O124" s="89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30" t="s">
        <v>189</v>
      </c>
      <c r="AT124" s="230" t="s">
        <v>185</v>
      </c>
      <c r="AU124" s="230" t="s">
        <v>83</v>
      </c>
      <c r="AY124" s="15" t="s">
        <v>184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5" t="s">
        <v>81</v>
      </c>
      <c r="BK124" s="231">
        <f>ROUND(I124*H124,2)</f>
        <v>0</v>
      </c>
      <c r="BL124" s="15" t="s">
        <v>190</v>
      </c>
      <c r="BM124" s="230" t="s">
        <v>189</v>
      </c>
    </row>
    <row r="125" s="2" customFormat="1" ht="16.5" customHeight="1">
      <c r="A125" s="36"/>
      <c r="B125" s="37"/>
      <c r="C125" s="217" t="s">
        <v>199</v>
      </c>
      <c r="D125" s="217" t="s">
        <v>185</v>
      </c>
      <c r="E125" s="218" t="s">
        <v>1243</v>
      </c>
      <c r="F125" s="219" t="s">
        <v>1346</v>
      </c>
      <c r="G125" s="220" t="s">
        <v>188</v>
      </c>
      <c r="H125" s="221">
        <v>2</v>
      </c>
      <c r="I125" s="222"/>
      <c r="J125" s="223">
        <f>ROUND(I125*H125,2)</f>
        <v>0</v>
      </c>
      <c r="K125" s="224"/>
      <c r="L125" s="225"/>
      <c r="M125" s="226" t="s">
        <v>1</v>
      </c>
      <c r="N125" s="227" t="s">
        <v>38</v>
      </c>
      <c r="O125" s="89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30" t="s">
        <v>189</v>
      </c>
      <c r="AT125" s="230" t="s">
        <v>185</v>
      </c>
      <c r="AU125" s="230" t="s">
        <v>83</v>
      </c>
      <c r="AY125" s="15" t="s">
        <v>184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5" t="s">
        <v>81</v>
      </c>
      <c r="BK125" s="231">
        <f>ROUND(I125*H125,2)</f>
        <v>0</v>
      </c>
      <c r="BL125" s="15" t="s">
        <v>190</v>
      </c>
      <c r="BM125" s="230" t="s">
        <v>108</v>
      </c>
    </row>
    <row r="126" s="2" customFormat="1" ht="16.5" customHeight="1">
      <c r="A126" s="36"/>
      <c r="B126" s="37"/>
      <c r="C126" s="217" t="s">
        <v>196</v>
      </c>
      <c r="D126" s="217" t="s">
        <v>185</v>
      </c>
      <c r="E126" s="218" t="s">
        <v>1244</v>
      </c>
      <c r="F126" s="219" t="s">
        <v>1018</v>
      </c>
      <c r="G126" s="220" t="s">
        <v>188</v>
      </c>
      <c r="H126" s="221">
        <v>1</v>
      </c>
      <c r="I126" s="222"/>
      <c r="J126" s="223">
        <f>ROUND(I126*H126,2)</f>
        <v>0</v>
      </c>
      <c r="K126" s="224"/>
      <c r="L126" s="225"/>
      <c r="M126" s="226" t="s">
        <v>1</v>
      </c>
      <c r="N126" s="227" t="s">
        <v>38</v>
      </c>
      <c r="O126" s="89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0" t="s">
        <v>189</v>
      </c>
      <c r="AT126" s="230" t="s">
        <v>185</v>
      </c>
      <c r="AU126" s="230" t="s">
        <v>83</v>
      </c>
      <c r="AY126" s="15" t="s">
        <v>184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5" t="s">
        <v>81</v>
      </c>
      <c r="BK126" s="231">
        <f>ROUND(I126*H126,2)</f>
        <v>0</v>
      </c>
      <c r="BL126" s="15" t="s">
        <v>190</v>
      </c>
      <c r="BM126" s="230" t="s">
        <v>114</v>
      </c>
    </row>
    <row r="127" s="2" customFormat="1" ht="16.5" customHeight="1">
      <c r="A127" s="36"/>
      <c r="B127" s="37"/>
      <c r="C127" s="217" t="s">
        <v>204</v>
      </c>
      <c r="D127" s="217" t="s">
        <v>185</v>
      </c>
      <c r="E127" s="218" t="s">
        <v>1245</v>
      </c>
      <c r="F127" s="219" t="s">
        <v>1024</v>
      </c>
      <c r="G127" s="220" t="s">
        <v>188</v>
      </c>
      <c r="H127" s="221">
        <v>1</v>
      </c>
      <c r="I127" s="222"/>
      <c r="J127" s="223">
        <f>ROUND(I127*H127,2)</f>
        <v>0</v>
      </c>
      <c r="K127" s="224"/>
      <c r="L127" s="225"/>
      <c r="M127" s="226" t="s">
        <v>1</v>
      </c>
      <c r="N127" s="227" t="s">
        <v>38</v>
      </c>
      <c r="O127" s="89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0" t="s">
        <v>189</v>
      </c>
      <c r="AT127" s="230" t="s">
        <v>185</v>
      </c>
      <c r="AU127" s="230" t="s">
        <v>83</v>
      </c>
      <c r="AY127" s="15" t="s">
        <v>184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5" t="s">
        <v>81</v>
      </c>
      <c r="BK127" s="231">
        <f>ROUND(I127*H127,2)</f>
        <v>0</v>
      </c>
      <c r="BL127" s="15" t="s">
        <v>190</v>
      </c>
      <c r="BM127" s="230" t="s">
        <v>119</v>
      </c>
    </row>
    <row r="128" s="2" customFormat="1" ht="16.5" customHeight="1">
      <c r="A128" s="36"/>
      <c r="B128" s="37"/>
      <c r="C128" s="217" t="s">
        <v>189</v>
      </c>
      <c r="D128" s="217" t="s">
        <v>185</v>
      </c>
      <c r="E128" s="218" t="s">
        <v>1246</v>
      </c>
      <c r="F128" s="219" t="s">
        <v>1026</v>
      </c>
      <c r="G128" s="220" t="s">
        <v>188</v>
      </c>
      <c r="H128" s="221">
        <v>1</v>
      </c>
      <c r="I128" s="222"/>
      <c r="J128" s="223">
        <f>ROUND(I128*H128,2)</f>
        <v>0</v>
      </c>
      <c r="K128" s="224"/>
      <c r="L128" s="225"/>
      <c r="M128" s="226" t="s">
        <v>1</v>
      </c>
      <c r="N128" s="227" t="s">
        <v>38</v>
      </c>
      <c r="O128" s="89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0" t="s">
        <v>189</v>
      </c>
      <c r="AT128" s="230" t="s">
        <v>185</v>
      </c>
      <c r="AU128" s="230" t="s">
        <v>83</v>
      </c>
      <c r="AY128" s="15" t="s">
        <v>184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5" t="s">
        <v>81</v>
      </c>
      <c r="BK128" s="231">
        <f>ROUND(I128*H128,2)</f>
        <v>0</v>
      </c>
      <c r="BL128" s="15" t="s">
        <v>190</v>
      </c>
      <c r="BM128" s="230" t="s">
        <v>124</v>
      </c>
    </row>
    <row r="129" s="2" customFormat="1" ht="16.5" customHeight="1">
      <c r="A129" s="36"/>
      <c r="B129" s="37"/>
      <c r="C129" s="217" t="s">
        <v>209</v>
      </c>
      <c r="D129" s="217" t="s">
        <v>185</v>
      </c>
      <c r="E129" s="218" t="s">
        <v>1248</v>
      </c>
      <c r="F129" s="219" t="s">
        <v>1028</v>
      </c>
      <c r="G129" s="220" t="s">
        <v>188</v>
      </c>
      <c r="H129" s="221">
        <v>1</v>
      </c>
      <c r="I129" s="222"/>
      <c r="J129" s="223">
        <f>ROUND(I129*H129,2)</f>
        <v>0</v>
      </c>
      <c r="K129" s="224"/>
      <c r="L129" s="225"/>
      <c r="M129" s="226" t="s">
        <v>1</v>
      </c>
      <c r="N129" s="227" t="s">
        <v>38</v>
      </c>
      <c r="O129" s="89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0" t="s">
        <v>189</v>
      </c>
      <c r="AT129" s="230" t="s">
        <v>185</v>
      </c>
      <c r="AU129" s="230" t="s">
        <v>83</v>
      </c>
      <c r="AY129" s="15" t="s">
        <v>184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5" t="s">
        <v>81</v>
      </c>
      <c r="BK129" s="231">
        <f>ROUND(I129*H129,2)</f>
        <v>0</v>
      </c>
      <c r="BL129" s="15" t="s">
        <v>190</v>
      </c>
      <c r="BM129" s="230" t="s">
        <v>130</v>
      </c>
    </row>
    <row r="130" s="2" customFormat="1" ht="16.5" customHeight="1">
      <c r="A130" s="36"/>
      <c r="B130" s="37"/>
      <c r="C130" s="217" t="s">
        <v>108</v>
      </c>
      <c r="D130" s="217" t="s">
        <v>185</v>
      </c>
      <c r="E130" s="218" t="s">
        <v>1249</v>
      </c>
      <c r="F130" s="219" t="s">
        <v>1347</v>
      </c>
      <c r="G130" s="220" t="s">
        <v>188</v>
      </c>
      <c r="H130" s="221">
        <v>3</v>
      </c>
      <c r="I130" s="222"/>
      <c r="J130" s="223">
        <f>ROUND(I130*H130,2)</f>
        <v>0</v>
      </c>
      <c r="K130" s="224"/>
      <c r="L130" s="225"/>
      <c r="M130" s="226" t="s">
        <v>1</v>
      </c>
      <c r="N130" s="227" t="s">
        <v>38</v>
      </c>
      <c r="O130" s="89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0" t="s">
        <v>189</v>
      </c>
      <c r="AT130" s="230" t="s">
        <v>185</v>
      </c>
      <c r="AU130" s="230" t="s">
        <v>83</v>
      </c>
      <c r="AY130" s="15" t="s">
        <v>184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5" t="s">
        <v>81</v>
      </c>
      <c r="BK130" s="231">
        <f>ROUND(I130*H130,2)</f>
        <v>0</v>
      </c>
      <c r="BL130" s="15" t="s">
        <v>190</v>
      </c>
      <c r="BM130" s="230" t="s">
        <v>136</v>
      </c>
    </row>
    <row r="131" s="2" customFormat="1" ht="16.5" customHeight="1">
      <c r="A131" s="36"/>
      <c r="B131" s="37"/>
      <c r="C131" s="217" t="s">
        <v>111</v>
      </c>
      <c r="D131" s="217" t="s">
        <v>185</v>
      </c>
      <c r="E131" s="218" t="s">
        <v>1348</v>
      </c>
      <c r="F131" s="219" t="s">
        <v>1349</v>
      </c>
      <c r="G131" s="220" t="s">
        <v>188</v>
      </c>
      <c r="H131" s="221">
        <v>1</v>
      </c>
      <c r="I131" s="222"/>
      <c r="J131" s="223">
        <f>ROUND(I131*H131,2)</f>
        <v>0</v>
      </c>
      <c r="K131" s="224"/>
      <c r="L131" s="225"/>
      <c r="M131" s="226" t="s">
        <v>1</v>
      </c>
      <c r="N131" s="227" t="s">
        <v>38</v>
      </c>
      <c r="O131" s="89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0" t="s">
        <v>189</v>
      </c>
      <c r="AT131" s="230" t="s">
        <v>185</v>
      </c>
      <c r="AU131" s="230" t="s">
        <v>83</v>
      </c>
      <c r="AY131" s="15" t="s">
        <v>184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5" t="s">
        <v>81</v>
      </c>
      <c r="BK131" s="231">
        <f>ROUND(I131*H131,2)</f>
        <v>0</v>
      </c>
      <c r="BL131" s="15" t="s">
        <v>190</v>
      </c>
      <c r="BM131" s="230" t="s">
        <v>141</v>
      </c>
    </row>
    <row r="132" s="2" customFormat="1" ht="16.5" customHeight="1">
      <c r="A132" s="36"/>
      <c r="B132" s="37"/>
      <c r="C132" s="217" t="s">
        <v>114</v>
      </c>
      <c r="D132" s="217" t="s">
        <v>185</v>
      </c>
      <c r="E132" s="218" t="s">
        <v>1251</v>
      </c>
      <c r="F132" s="219" t="s">
        <v>1350</v>
      </c>
      <c r="G132" s="220" t="s">
        <v>538</v>
      </c>
      <c r="H132" s="221">
        <v>35</v>
      </c>
      <c r="I132" s="222"/>
      <c r="J132" s="223">
        <f>ROUND(I132*H132,2)</f>
        <v>0</v>
      </c>
      <c r="K132" s="224"/>
      <c r="L132" s="225"/>
      <c r="M132" s="226" t="s">
        <v>1</v>
      </c>
      <c r="N132" s="227" t="s">
        <v>38</v>
      </c>
      <c r="O132" s="89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0" t="s">
        <v>189</v>
      </c>
      <c r="AT132" s="230" t="s">
        <v>185</v>
      </c>
      <c r="AU132" s="230" t="s">
        <v>83</v>
      </c>
      <c r="AY132" s="15" t="s">
        <v>184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5" t="s">
        <v>81</v>
      </c>
      <c r="BK132" s="231">
        <f>ROUND(I132*H132,2)</f>
        <v>0</v>
      </c>
      <c r="BL132" s="15" t="s">
        <v>190</v>
      </c>
      <c r="BM132" s="230" t="s">
        <v>218</v>
      </c>
    </row>
    <row r="133" s="2" customFormat="1" ht="16.5" customHeight="1">
      <c r="A133" s="36"/>
      <c r="B133" s="37"/>
      <c r="C133" s="217" t="s">
        <v>14</v>
      </c>
      <c r="D133" s="217" t="s">
        <v>185</v>
      </c>
      <c r="E133" s="218" t="s">
        <v>1252</v>
      </c>
      <c r="F133" s="219" t="s">
        <v>754</v>
      </c>
      <c r="G133" s="220" t="s">
        <v>538</v>
      </c>
      <c r="H133" s="221">
        <v>400</v>
      </c>
      <c r="I133" s="222"/>
      <c r="J133" s="223">
        <f>ROUND(I133*H133,2)</f>
        <v>0</v>
      </c>
      <c r="K133" s="224"/>
      <c r="L133" s="225"/>
      <c r="M133" s="226" t="s">
        <v>1</v>
      </c>
      <c r="N133" s="227" t="s">
        <v>38</v>
      </c>
      <c r="O133" s="89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0" t="s">
        <v>189</v>
      </c>
      <c r="AT133" s="230" t="s">
        <v>185</v>
      </c>
      <c r="AU133" s="230" t="s">
        <v>83</v>
      </c>
      <c r="AY133" s="15" t="s">
        <v>184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5" t="s">
        <v>81</v>
      </c>
      <c r="BK133" s="231">
        <f>ROUND(I133*H133,2)</f>
        <v>0</v>
      </c>
      <c r="BL133" s="15" t="s">
        <v>190</v>
      </c>
      <c r="BM133" s="230" t="s">
        <v>221</v>
      </c>
    </row>
    <row r="134" s="2" customFormat="1" ht="16.5" customHeight="1">
      <c r="A134" s="36"/>
      <c r="B134" s="37"/>
      <c r="C134" s="217" t="s">
        <v>119</v>
      </c>
      <c r="D134" s="217" t="s">
        <v>185</v>
      </c>
      <c r="E134" s="218" t="s">
        <v>1253</v>
      </c>
      <c r="F134" s="219" t="s">
        <v>758</v>
      </c>
      <c r="G134" s="220" t="s">
        <v>538</v>
      </c>
      <c r="H134" s="221">
        <v>400</v>
      </c>
      <c r="I134" s="222"/>
      <c r="J134" s="223">
        <f>ROUND(I134*H134,2)</f>
        <v>0</v>
      </c>
      <c r="K134" s="224"/>
      <c r="L134" s="225"/>
      <c r="M134" s="226" t="s">
        <v>1</v>
      </c>
      <c r="N134" s="227" t="s">
        <v>38</v>
      </c>
      <c r="O134" s="89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0" t="s">
        <v>189</v>
      </c>
      <c r="AT134" s="230" t="s">
        <v>185</v>
      </c>
      <c r="AU134" s="230" t="s">
        <v>83</v>
      </c>
      <c r="AY134" s="15" t="s">
        <v>184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5" t="s">
        <v>81</v>
      </c>
      <c r="BK134" s="231">
        <f>ROUND(I134*H134,2)</f>
        <v>0</v>
      </c>
      <c r="BL134" s="15" t="s">
        <v>190</v>
      </c>
      <c r="BM134" s="230" t="s">
        <v>224</v>
      </c>
    </row>
    <row r="135" s="2" customFormat="1" ht="16.5" customHeight="1">
      <c r="A135" s="36"/>
      <c r="B135" s="37"/>
      <c r="C135" s="217" t="s">
        <v>8</v>
      </c>
      <c r="D135" s="217" t="s">
        <v>185</v>
      </c>
      <c r="E135" s="218" t="s">
        <v>1254</v>
      </c>
      <c r="F135" s="219" t="s">
        <v>1044</v>
      </c>
      <c r="G135" s="220" t="s">
        <v>538</v>
      </c>
      <c r="H135" s="221">
        <v>15</v>
      </c>
      <c r="I135" s="222"/>
      <c r="J135" s="223">
        <f>ROUND(I135*H135,2)</f>
        <v>0</v>
      </c>
      <c r="K135" s="224"/>
      <c r="L135" s="225"/>
      <c r="M135" s="226" t="s">
        <v>1</v>
      </c>
      <c r="N135" s="227" t="s">
        <v>38</v>
      </c>
      <c r="O135" s="89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0" t="s">
        <v>189</v>
      </c>
      <c r="AT135" s="230" t="s">
        <v>185</v>
      </c>
      <c r="AU135" s="230" t="s">
        <v>83</v>
      </c>
      <c r="AY135" s="15" t="s">
        <v>184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5" t="s">
        <v>81</v>
      </c>
      <c r="BK135" s="231">
        <f>ROUND(I135*H135,2)</f>
        <v>0</v>
      </c>
      <c r="BL135" s="15" t="s">
        <v>190</v>
      </c>
      <c r="BM135" s="230" t="s">
        <v>227</v>
      </c>
    </row>
    <row r="136" s="2" customFormat="1" ht="16.5" customHeight="1">
      <c r="A136" s="36"/>
      <c r="B136" s="37"/>
      <c r="C136" s="217" t="s">
        <v>124</v>
      </c>
      <c r="D136" s="217" t="s">
        <v>185</v>
      </c>
      <c r="E136" s="218" t="s">
        <v>1045</v>
      </c>
      <c r="F136" s="219" t="s">
        <v>1046</v>
      </c>
      <c r="G136" s="220" t="s">
        <v>188</v>
      </c>
      <c r="H136" s="221">
        <v>40</v>
      </c>
      <c r="I136" s="222"/>
      <c r="J136" s="223">
        <f>ROUND(I136*H136,2)</f>
        <v>0</v>
      </c>
      <c r="K136" s="224"/>
      <c r="L136" s="225"/>
      <c r="M136" s="226" t="s">
        <v>1</v>
      </c>
      <c r="N136" s="227" t="s">
        <v>38</v>
      </c>
      <c r="O136" s="89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0" t="s">
        <v>189</v>
      </c>
      <c r="AT136" s="230" t="s">
        <v>185</v>
      </c>
      <c r="AU136" s="230" t="s">
        <v>83</v>
      </c>
      <c r="AY136" s="15" t="s">
        <v>184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5" t="s">
        <v>81</v>
      </c>
      <c r="BK136" s="231">
        <f>ROUND(I136*H136,2)</f>
        <v>0</v>
      </c>
      <c r="BL136" s="15" t="s">
        <v>190</v>
      </c>
      <c r="BM136" s="230" t="s">
        <v>230</v>
      </c>
    </row>
    <row r="137" s="2" customFormat="1" ht="16.5" customHeight="1">
      <c r="A137" s="36"/>
      <c r="B137" s="37"/>
      <c r="C137" s="217" t="s">
        <v>127</v>
      </c>
      <c r="D137" s="217" t="s">
        <v>185</v>
      </c>
      <c r="E137" s="218" t="s">
        <v>1258</v>
      </c>
      <c r="F137" s="219" t="s">
        <v>1351</v>
      </c>
      <c r="G137" s="220" t="s">
        <v>188</v>
      </c>
      <c r="H137" s="221">
        <v>12</v>
      </c>
      <c r="I137" s="222"/>
      <c r="J137" s="223">
        <f>ROUND(I137*H137,2)</f>
        <v>0</v>
      </c>
      <c r="K137" s="224"/>
      <c r="L137" s="225"/>
      <c r="M137" s="226" t="s">
        <v>1</v>
      </c>
      <c r="N137" s="227" t="s">
        <v>38</v>
      </c>
      <c r="O137" s="89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0" t="s">
        <v>189</v>
      </c>
      <c r="AT137" s="230" t="s">
        <v>185</v>
      </c>
      <c r="AU137" s="230" t="s">
        <v>83</v>
      </c>
      <c r="AY137" s="15" t="s">
        <v>184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5" t="s">
        <v>81</v>
      </c>
      <c r="BK137" s="231">
        <f>ROUND(I137*H137,2)</f>
        <v>0</v>
      </c>
      <c r="BL137" s="15" t="s">
        <v>190</v>
      </c>
      <c r="BM137" s="230" t="s">
        <v>233</v>
      </c>
    </row>
    <row r="138" s="2" customFormat="1" ht="16.5" customHeight="1">
      <c r="A138" s="36"/>
      <c r="B138" s="37"/>
      <c r="C138" s="217" t="s">
        <v>130</v>
      </c>
      <c r="D138" s="217" t="s">
        <v>185</v>
      </c>
      <c r="E138" s="218" t="s">
        <v>1260</v>
      </c>
      <c r="F138" s="219" t="s">
        <v>1352</v>
      </c>
      <c r="G138" s="220" t="s">
        <v>188</v>
      </c>
      <c r="H138" s="221">
        <v>2</v>
      </c>
      <c r="I138" s="222"/>
      <c r="J138" s="223">
        <f>ROUND(I138*H138,2)</f>
        <v>0</v>
      </c>
      <c r="K138" s="224"/>
      <c r="L138" s="225"/>
      <c r="M138" s="226" t="s">
        <v>1</v>
      </c>
      <c r="N138" s="227" t="s">
        <v>38</v>
      </c>
      <c r="O138" s="89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0" t="s">
        <v>189</v>
      </c>
      <c r="AT138" s="230" t="s">
        <v>185</v>
      </c>
      <c r="AU138" s="230" t="s">
        <v>83</v>
      </c>
      <c r="AY138" s="15" t="s">
        <v>184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5" t="s">
        <v>81</v>
      </c>
      <c r="BK138" s="231">
        <f>ROUND(I138*H138,2)</f>
        <v>0</v>
      </c>
      <c r="BL138" s="15" t="s">
        <v>190</v>
      </c>
      <c r="BM138" s="230" t="s">
        <v>236</v>
      </c>
    </row>
    <row r="139" s="2" customFormat="1" ht="16.5" customHeight="1">
      <c r="A139" s="36"/>
      <c r="B139" s="37"/>
      <c r="C139" s="217" t="s">
        <v>133</v>
      </c>
      <c r="D139" s="217" t="s">
        <v>185</v>
      </c>
      <c r="E139" s="218" t="s">
        <v>1261</v>
      </c>
      <c r="F139" s="219" t="s">
        <v>1353</v>
      </c>
      <c r="G139" s="220" t="s">
        <v>188</v>
      </c>
      <c r="H139" s="221">
        <v>2</v>
      </c>
      <c r="I139" s="222"/>
      <c r="J139" s="223">
        <f>ROUND(I139*H139,2)</f>
        <v>0</v>
      </c>
      <c r="K139" s="224"/>
      <c r="L139" s="225"/>
      <c r="M139" s="226" t="s">
        <v>1</v>
      </c>
      <c r="N139" s="227" t="s">
        <v>38</v>
      </c>
      <c r="O139" s="89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0" t="s">
        <v>189</v>
      </c>
      <c r="AT139" s="230" t="s">
        <v>185</v>
      </c>
      <c r="AU139" s="230" t="s">
        <v>83</v>
      </c>
      <c r="AY139" s="15" t="s">
        <v>184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5" t="s">
        <v>81</v>
      </c>
      <c r="BK139" s="231">
        <f>ROUND(I139*H139,2)</f>
        <v>0</v>
      </c>
      <c r="BL139" s="15" t="s">
        <v>190</v>
      </c>
      <c r="BM139" s="230" t="s">
        <v>239</v>
      </c>
    </row>
    <row r="140" s="2" customFormat="1" ht="16.5" customHeight="1">
      <c r="A140" s="36"/>
      <c r="B140" s="37"/>
      <c r="C140" s="217" t="s">
        <v>136</v>
      </c>
      <c r="D140" s="217" t="s">
        <v>185</v>
      </c>
      <c r="E140" s="218" t="s">
        <v>1262</v>
      </c>
      <c r="F140" s="219" t="s">
        <v>1354</v>
      </c>
      <c r="G140" s="220" t="s">
        <v>188</v>
      </c>
      <c r="H140" s="221">
        <v>21</v>
      </c>
      <c r="I140" s="222"/>
      <c r="J140" s="223">
        <f>ROUND(I140*H140,2)</f>
        <v>0</v>
      </c>
      <c r="K140" s="224"/>
      <c r="L140" s="225"/>
      <c r="M140" s="226" t="s">
        <v>1</v>
      </c>
      <c r="N140" s="227" t="s">
        <v>38</v>
      </c>
      <c r="O140" s="89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0" t="s">
        <v>189</v>
      </c>
      <c r="AT140" s="230" t="s">
        <v>185</v>
      </c>
      <c r="AU140" s="230" t="s">
        <v>83</v>
      </c>
      <c r="AY140" s="15" t="s">
        <v>184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5" t="s">
        <v>81</v>
      </c>
      <c r="BK140" s="231">
        <f>ROUND(I140*H140,2)</f>
        <v>0</v>
      </c>
      <c r="BL140" s="15" t="s">
        <v>190</v>
      </c>
      <c r="BM140" s="230" t="s">
        <v>242</v>
      </c>
    </row>
    <row r="141" s="2" customFormat="1" ht="16.5" customHeight="1">
      <c r="A141" s="36"/>
      <c r="B141" s="37"/>
      <c r="C141" s="217" t="s">
        <v>7</v>
      </c>
      <c r="D141" s="217" t="s">
        <v>185</v>
      </c>
      <c r="E141" s="218" t="s">
        <v>1263</v>
      </c>
      <c r="F141" s="219" t="s">
        <v>1355</v>
      </c>
      <c r="G141" s="220" t="s">
        <v>188</v>
      </c>
      <c r="H141" s="221">
        <v>5</v>
      </c>
      <c r="I141" s="222"/>
      <c r="J141" s="223">
        <f>ROUND(I141*H141,2)</f>
        <v>0</v>
      </c>
      <c r="K141" s="224"/>
      <c r="L141" s="225"/>
      <c r="M141" s="226" t="s">
        <v>1</v>
      </c>
      <c r="N141" s="227" t="s">
        <v>38</v>
      </c>
      <c r="O141" s="89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0" t="s">
        <v>189</v>
      </c>
      <c r="AT141" s="230" t="s">
        <v>185</v>
      </c>
      <c r="AU141" s="230" t="s">
        <v>83</v>
      </c>
      <c r="AY141" s="15" t="s">
        <v>184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5" t="s">
        <v>81</v>
      </c>
      <c r="BK141" s="231">
        <f>ROUND(I141*H141,2)</f>
        <v>0</v>
      </c>
      <c r="BL141" s="15" t="s">
        <v>190</v>
      </c>
      <c r="BM141" s="230" t="s">
        <v>248</v>
      </c>
    </row>
    <row r="142" s="2" customFormat="1" ht="24.15" customHeight="1">
      <c r="A142" s="36"/>
      <c r="B142" s="37"/>
      <c r="C142" s="217" t="s">
        <v>141</v>
      </c>
      <c r="D142" s="217" t="s">
        <v>185</v>
      </c>
      <c r="E142" s="218" t="s">
        <v>1264</v>
      </c>
      <c r="F142" s="219" t="s">
        <v>1356</v>
      </c>
      <c r="G142" s="220" t="s">
        <v>560</v>
      </c>
      <c r="H142" s="221">
        <v>1</v>
      </c>
      <c r="I142" s="222"/>
      <c r="J142" s="223">
        <f>ROUND(I142*H142,2)</f>
        <v>0</v>
      </c>
      <c r="K142" s="224"/>
      <c r="L142" s="225"/>
      <c r="M142" s="226" t="s">
        <v>1</v>
      </c>
      <c r="N142" s="227" t="s">
        <v>38</v>
      </c>
      <c r="O142" s="89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0" t="s">
        <v>189</v>
      </c>
      <c r="AT142" s="230" t="s">
        <v>185</v>
      </c>
      <c r="AU142" s="230" t="s">
        <v>83</v>
      </c>
      <c r="AY142" s="15" t="s">
        <v>184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5" t="s">
        <v>81</v>
      </c>
      <c r="BK142" s="231">
        <f>ROUND(I142*H142,2)</f>
        <v>0</v>
      </c>
      <c r="BL142" s="15" t="s">
        <v>190</v>
      </c>
      <c r="BM142" s="230" t="s">
        <v>251</v>
      </c>
    </row>
    <row r="143" s="2" customFormat="1" ht="16.5" customHeight="1">
      <c r="A143" s="36"/>
      <c r="B143" s="37"/>
      <c r="C143" s="237" t="s">
        <v>252</v>
      </c>
      <c r="D143" s="237" t="s">
        <v>858</v>
      </c>
      <c r="E143" s="238" t="s">
        <v>1265</v>
      </c>
      <c r="F143" s="239" t="s">
        <v>1093</v>
      </c>
      <c r="G143" s="240" t="s">
        <v>861</v>
      </c>
      <c r="H143" s="241">
        <v>153</v>
      </c>
      <c r="I143" s="242"/>
      <c r="J143" s="243">
        <f>ROUND(I143*H143,2)</f>
        <v>0</v>
      </c>
      <c r="K143" s="244"/>
      <c r="L143" s="42"/>
      <c r="M143" s="245" t="s">
        <v>1</v>
      </c>
      <c r="N143" s="246" t="s">
        <v>38</v>
      </c>
      <c r="O143" s="89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0" t="s">
        <v>190</v>
      </c>
      <c r="AT143" s="230" t="s">
        <v>858</v>
      </c>
      <c r="AU143" s="230" t="s">
        <v>83</v>
      </c>
      <c r="AY143" s="15" t="s">
        <v>184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5" t="s">
        <v>81</v>
      </c>
      <c r="BK143" s="231">
        <f>ROUND(I143*H143,2)</f>
        <v>0</v>
      </c>
      <c r="BL143" s="15" t="s">
        <v>190</v>
      </c>
      <c r="BM143" s="230" t="s">
        <v>255</v>
      </c>
    </row>
    <row r="144" s="2" customFormat="1" ht="16.5" customHeight="1">
      <c r="A144" s="36"/>
      <c r="B144" s="37"/>
      <c r="C144" s="237" t="s">
        <v>218</v>
      </c>
      <c r="D144" s="237" t="s">
        <v>858</v>
      </c>
      <c r="E144" s="238" t="s">
        <v>1266</v>
      </c>
      <c r="F144" s="239" t="s">
        <v>1357</v>
      </c>
      <c r="G144" s="240" t="s">
        <v>188</v>
      </c>
      <c r="H144" s="241">
        <v>1</v>
      </c>
      <c r="I144" s="242"/>
      <c r="J144" s="243">
        <f>ROUND(I144*H144,2)</f>
        <v>0</v>
      </c>
      <c r="K144" s="244"/>
      <c r="L144" s="42"/>
      <c r="M144" s="245" t="s">
        <v>1</v>
      </c>
      <c r="N144" s="246" t="s">
        <v>38</v>
      </c>
      <c r="O144" s="89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0" t="s">
        <v>190</v>
      </c>
      <c r="AT144" s="230" t="s">
        <v>858</v>
      </c>
      <c r="AU144" s="230" t="s">
        <v>83</v>
      </c>
      <c r="AY144" s="15" t="s">
        <v>184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5" t="s">
        <v>81</v>
      </c>
      <c r="BK144" s="231">
        <f>ROUND(I144*H144,2)</f>
        <v>0</v>
      </c>
      <c r="BL144" s="15" t="s">
        <v>190</v>
      </c>
      <c r="BM144" s="230" t="s">
        <v>258</v>
      </c>
    </row>
    <row r="145" s="2" customFormat="1" ht="16.5" customHeight="1">
      <c r="A145" s="36"/>
      <c r="B145" s="37"/>
      <c r="C145" s="237" t="s">
        <v>259</v>
      </c>
      <c r="D145" s="237" t="s">
        <v>858</v>
      </c>
      <c r="E145" s="238" t="s">
        <v>1267</v>
      </c>
      <c r="F145" s="239" t="s">
        <v>1358</v>
      </c>
      <c r="G145" s="240" t="s">
        <v>188</v>
      </c>
      <c r="H145" s="241">
        <v>1</v>
      </c>
      <c r="I145" s="242"/>
      <c r="J145" s="243">
        <f>ROUND(I145*H145,2)</f>
        <v>0</v>
      </c>
      <c r="K145" s="244"/>
      <c r="L145" s="42"/>
      <c r="M145" s="260" t="s">
        <v>1</v>
      </c>
      <c r="N145" s="261" t="s">
        <v>38</v>
      </c>
      <c r="O145" s="262"/>
      <c r="P145" s="263">
        <f>O145*H145</f>
        <v>0</v>
      </c>
      <c r="Q145" s="263">
        <v>0</v>
      </c>
      <c r="R145" s="263">
        <f>Q145*H145</f>
        <v>0</v>
      </c>
      <c r="S145" s="263">
        <v>0</v>
      </c>
      <c r="T145" s="264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0" t="s">
        <v>190</v>
      </c>
      <c r="AT145" s="230" t="s">
        <v>858</v>
      </c>
      <c r="AU145" s="230" t="s">
        <v>83</v>
      </c>
      <c r="AY145" s="15" t="s">
        <v>184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5" t="s">
        <v>81</v>
      </c>
      <c r="BK145" s="231">
        <f>ROUND(I145*H145,2)</f>
        <v>0</v>
      </c>
      <c r="BL145" s="15" t="s">
        <v>190</v>
      </c>
      <c r="BM145" s="230" t="s">
        <v>262</v>
      </c>
    </row>
    <row r="146" s="2" customFormat="1" ht="6.96" customHeight="1">
      <c r="A146" s="36"/>
      <c r="B146" s="64"/>
      <c r="C146" s="65"/>
      <c r="D146" s="65"/>
      <c r="E146" s="65"/>
      <c r="F146" s="65"/>
      <c r="G146" s="65"/>
      <c r="H146" s="65"/>
      <c r="I146" s="65"/>
      <c r="J146" s="65"/>
      <c r="K146" s="65"/>
      <c r="L146" s="42"/>
      <c r="M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</row>
  </sheetData>
  <sheetProtection sheet="1" autoFilter="0" formatColumns="0" formatRows="0" objects="1" scenarios="1" spinCount="100000" saltValue="zljZnXhVbRZ/V48YDyxkMGAjlGfN4r4gccCFW20prBACItBbIm3iZWXk2ioKzku370ZWTYjPQnNTfOL5PBiEpw==" hashValue="Q0XCtHzTEVB8lqRqElfXw7q6zg9I+z5qSqkJP7AXPvvrgbbMiDUmQYGmNwxR1mRd3UbNIh8ap/WxsumdTxl+wQ==" algorithmName="SHA-512" password="CC35"/>
  <autoFilter ref="C117:K14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144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Odborné učiliště Příbram - kompletní rekonstrukce el. rozvodů - dílny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145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1359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12. 5. 2021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ROUND(J118,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ROUND((SUM(BE118:BE147)),  2)</f>
        <v>0</v>
      </c>
      <c r="G33" s="36"/>
      <c r="H33" s="36"/>
      <c r="I33" s="153">
        <v>0.20999999999999999</v>
      </c>
      <c r="J33" s="152">
        <f>ROUND(((SUM(BE118:BE147))*I33),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ROUND((SUM(BF118:BF147)),  2)</f>
        <v>0</v>
      </c>
      <c r="G34" s="36"/>
      <c r="H34" s="36"/>
      <c r="I34" s="153">
        <v>0.14999999999999999</v>
      </c>
      <c r="J34" s="152">
        <f>ROUND(((SUM(BF118:BF147))*I34),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ROUND((SUM(BG118:BG147)),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ROUND((SUM(BH118:BH147)),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ROUND((SUM(BI118:BI147)),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Odborné učiliště Příbram - kompletní rekonstrukce el. rozvodů - dílny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145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13 - R11A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12. 5. 2021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148</v>
      </c>
      <c r="D94" s="174"/>
      <c r="E94" s="174"/>
      <c r="F94" s="174"/>
      <c r="G94" s="174"/>
      <c r="H94" s="174"/>
      <c r="I94" s="174"/>
      <c r="J94" s="175" t="s">
        <v>149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150</v>
      </c>
      <c r="D96" s="38"/>
      <c r="E96" s="38"/>
      <c r="F96" s="38"/>
      <c r="G96" s="38"/>
      <c r="H96" s="38"/>
      <c r="I96" s="38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151</v>
      </c>
    </row>
    <row r="97" s="9" customFormat="1" ht="24.96" customHeight="1">
      <c r="A97" s="9"/>
      <c r="B97" s="177"/>
      <c r="C97" s="178"/>
      <c r="D97" s="179" t="s">
        <v>152</v>
      </c>
      <c r="E97" s="180"/>
      <c r="F97" s="180"/>
      <c r="G97" s="180"/>
      <c r="H97" s="180"/>
      <c r="I97" s="180"/>
      <c r="J97" s="181">
        <f>J119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1360</v>
      </c>
      <c r="E98" s="186"/>
      <c r="F98" s="186"/>
      <c r="G98" s="186"/>
      <c r="H98" s="186"/>
      <c r="I98" s="186"/>
      <c r="J98" s="187">
        <f>J120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170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6.25" customHeight="1">
      <c r="A108" s="36"/>
      <c r="B108" s="37"/>
      <c r="C108" s="38"/>
      <c r="D108" s="38"/>
      <c r="E108" s="172" t="str">
        <f>E7</f>
        <v>Odborné učiliště Příbram - kompletní rekonstrukce el. rozvodů - dílny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145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4" t="str">
        <f>E9</f>
        <v>13 - R11A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8"/>
      <c r="E112" s="38"/>
      <c r="F112" s="25" t="str">
        <f>F12</f>
        <v xml:space="preserve"> </v>
      </c>
      <c r="G112" s="38"/>
      <c r="H112" s="38"/>
      <c r="I112" s="30" t="s">
        <v>22</v>
      </c>
      <c r="J112" s="77" t="str">
        <f>IF(J12="","",J12)</f>
        <v>12. 5. 2021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24</v>
      </c>
      <c r="D114" s="38"/>
      <c r="E114" s="38"/>
      <c r="F114" s="25" t="str">
        <f>E15</f>
        <v xml:space="preserve"> </v>
      </c>
      <c r="G114" s="38"/>
      <c r="H114" s="38"/>
      <c r="I114" s="30" t="s">
        <v>29</v>
      </c>
      <c r="J114" s="34" t="str">
        <f>E21</f>
        <v xml:space="preserve"> 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27</v>
      </c>
      <c r="D115" s="38"/>
      <c r="E115" s="38"/>
      <c r="F115" s="25" t="str">
        <f>IF(E18="","",E18)</f>
        <v>Vyplň údaj</v>
      </c>
      <c r="G115" s="38"/>
      <c r="H115" s="38"/>
      <c r="I115" s="30" t="s">
        <v>31</v>
      </c>
      <c r="J115" s="34" t="str">
        <f>E24</f>
        <v xml:space="preserve"> 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89"/>
      <c r="B117" s="190"/>
      <c r="C117" s="191" t="s">
        <v>171</v>
      </c>
      <c r="D117" s="192" t="s">
        <v>58</v>
      </c>
      <c r="E117" s="192" t="s">
        <v>54</v>
      </c>
      <c r="F117" s="192" t="s">
        <v>55</v>
      </c>
      <c r="G117" s="192" t="s">
        <v>172</v>
      </c>
      <c r="H117" s="192" t="s">
        <v>173</v>
      </c>
      <c r="I117" s="192" t="s">
        <v>174</v>
      </c>
      <c r="J117" s="193" t="s">
        <v>149</v>
      </c>
      <c r="K117" s="194" t="s">
        <v>175</v>
      </c>
      <c r="L117" s="195"/>
      <c r="M117" s="98" t="s">
        <v>1</v>
      </c>
      <c r="N117" s="99" t="s">
        <v>37</v>
      </c>
      <c r="O117" s="99" t="s">
        <v>176</v>
      </c>
      <c r="P117" s="99" t="s">
        <v>177</v>
      </c>
      <c r="Q117" s="99" t="s">
        <v>178</v>
      </c>
      <c r="R117" s="99" t="s">
        <v>179</v>
      </c>
      <c r="S117" s="99" t="s">
        <v>180</v>
      </c>
      <c r="T117" s="100" t="s">
        <v>181</v>
      </c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</row>
    <row r="118" s="2" customFormat="1" ht="22.8" customHeight="1">
      <c r="A118" s="36"/>
      <c r="B118" s="37"/>
      <c r="C118" s="105" t="s">
        <v>182</v>
      </c>
      <c r="D118" s="38"/>
      <c r="E118" s="38"/>
      <c r="F118" s="38"/>
      <c r="G118" s="38"/>
      <c r="H118" s="38"/>
      <c r="I118" s="38"/>
      <c r="J118" s="196">
        <f>BK118</f>
        <v>0</v>
      </c>
      <c r="K118" s="38"/>
      <c r="L118" s="42"/>
      <c r="M118" s="101"/>
      <c r="N118" s="197"/>
      <c r="O118" s="102"/>
      <c r="P118" s="198">
        <f>P119</f>
        <v>0</v>
      </c>
      <c r="Q118" s="102"/>
      <c r="R118" s="198">
        <f>R119</f>
        <v>0</v>
      </c>
      <c r="S118" s="102"/>
      <c r="T118" s="199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72</v>
      </c>
      <c r="AU118" s="15" t="s">
        <v>151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72</v>
      </c>
      <c r="E119" s="204" t="s">
        <v>183</v>
      </c>
      <c r="F119" s="204" t="s">
        <v>183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81</v>
      </c>
      <c r="AT119" s="213" t="s">
        <v>72</v>
      </c>
      <c r="AU119" s="213" t="s">
        <v>73</v>
      </c>
      <c r="AY119" s="212" t="s">
        <v>184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72</v>
      </c>
      <c r="E120" s="215" t="s">
        <v>78</v>
      </c>
      <c r="F120" s="215" t="s">
        <v>117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SUM(P121:P147)</f>
        <v>0</v>
      </c>
      <c r="Q120" s="209"/>
      <c r="R120" s="210">
        <f>SUM(R121:R147)</f>
        <v>0</v>
      </c>
      <c r="S120" s="209"/>
      <c r="T120" s="211">
        <f>SUM(T121:T147)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81</v>
      </c>
      <c r="AT120" s="213" t="s">
        <v>72</v>
      </c>
      <c r="AU120" s="213" t="s">
        <v>81</v>
      </c>
      <c r="AY120" s="212" t="s">
        <v>184</v>
      </c>
      <c r="BK120" s="214">
        <f>SUM(BK121:BK147)</f>
        <v>0</v>
      </c>
    </row>
    <row r="121" s="2" customFormat="1" ht="16.5" customHeight="1">
      <c r="A121" s="36"/>
      <c r="B121" s="37"/>
      <c r="C121" s="217" t="s">
        <v>81</v>
      </c>
      <c r="D121" s="217" t="s">
        <v>185</v>
      </c>
      <c r="E121" s="218" t="s">
        <v>1237</v>
      </c>
      <c r="F121" s="219" t="s">
        <v>1361</v>
      </c>
      <c r="G121" s="220" t="s">
        <v>188</v>
      </c>
      <c r="H121" s="221">
        <v>1</v>
      </c>
      <c r="I121" s="222"/>
      <c r="J121" s="223">
        <f>ROUND(I121*H121,2)</f>
        <v>0</v>
      </c>
      <c r="K121" s="224"/>
      <c r="L121" s="225"/>
      <c r="M121" s="226" t="s">
        <v>1</v>
      </c>
      <c r="N121" s="227" t="s">
        <v>38</v>
      </c>
      <c r="O121" s="89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30" t="s">
        <v>189</v>
      </c>
      <c r="AT121" s="230" t="s">
        <v>185</v>
      </c>
      <c r="AU121" s="230" t="s">
        <v>83</v>
      </c>
      <c r="AY121" s="15" t="s">
        <v>184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5" t="s">
        <v>81</v>
      </c>
      <c r="BK121" s="231">
        <f>ROUND(I121*H121,2)</f>
        <v>0</v>
      </c>
      <c r="BL121" s="15" t="s">
        <v>190</v>
      </c>
      <c r="BM121" s="230" t="s">
        <v>83</v>
      </c>
    </row>
    <row r="122" s="2" customFormat="1" ht="16.5" customHeight="1">
      <c r="A122" s="36"/>
      <c r="B122" s="37"/>
      <c r="C122" s="217" t="s">
        <v>83</v>
      </c>
      <c r="D122" s="217" t="s">
        <v>185</v>
      </c>
      <c r="E122" s="218" t="s">
        <v>1239</v>
      </c>
      <c r="F122" s="219" t="s">
        <v>1008</v>
      </c>
      <c r="G122" s="220" t="s">
        <v>188</v>
      </c>
      <c r="H122" s="221">
        <v>11</v>
      </c>
      <c r="I122" s="222"/>
      <c r="J122" s="223">
        <f>ROUND(I122*H122,2)</f>
        <v>0</v>
      </c>
      <c r="K122" s="224"/>
      <c r="L122" s="225"/>
      <c r="M122" s="226" t="s">
        <v>1</v>
      </c>
      <c r="N122" s="227" t="s">
        <v>38</v>
      </c>
      <c r="O122" s="89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30" t="s">
        <v>189</v>
      </c>
      <c r="AT122" s="230" t="s">
        <v>185</v>
      </c>
      <c r="AU122" s="230" t="s">
        <v>83</v>
      </c>
      <c r="AY122" s="15" t="s">
        <v>184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5" t="s">
        <v>81</v>
      </c>
      <c r="BK122" s="231">
        <f>ROUND(I122*H122,2)</f>
        <v>0</v>
      </c>
      <c r="BL122" s="15" t="s">
        <v>190</v>
      </c>
      <c r="BM122" s="230" t="s">
        <v>190</v>
      </c>
    </row>
    <row r="123" s="2" customFormat="1" ht="16.5" customHeight="1">
      <c r="A123" s="36"/>
      <c r="B123" s="37"/>
      <c r="C123" s="217" t="s">
        <v>193</v>
      </c>
      <c r="D123" s="217" t="s">
        <v>185</v>
      </c>
      <c r="E123" s="218" t="s">
        <v>1240</v>
      </c>
      <c r="F123" s="219" t="s">
        <v>1010</v>
      </c>
      <c r="G123" s="220" t="s">
        <v>188</v>
      </c>
      <c r="H123" s="221">
        <v>13</v>
      </c>
      <c r="I123" s="222"/>
      <c r="J123" s="223">
        <f>ROUND(I123*H123,2)</f>
        <v>0</v>
      </c>
      <c r="K123" s="224"/>
      <c r="L123" s="225"/>
      <c r="M123" s="226" t="s">
        <v>1</v>
      </c>
      <c r="N123" s="227" t="s">
        <v>38</v>
      </c>
      <c r="O123" s="89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30" t="s">
        <v>189</v>
      </c>
      <c r="AT123" s="230" t="s">
        <v>185</v>
      </c>
      <c r="AU123" s="230" t="s">
        <v>83</v>
      </c>
      <c r="AY123" s="15" t="s">
        <v>184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5" t="s">
        <v>81</v>
      </c>
      <c r="BK123" s="231">
        <f>ROUND(I123*H123,2)</f>
        <v>0</v>
      </c>
      <c r="BL123" s="15" t="s">
        <v>190</v>
      </c>
      <c r="BM123" s="230" t="s">
        <v>196</v>
      </c>
    </row>
    <row r="124" s="2" customFormat="1" ht="16.5" customHeight="1">
      <c r="A124" s="36"/>
      <c r="B124" s="37"/>
      <c r="C124" s="217" t="s">
        <v>190</v>
      </c>
      <c r="D124" s="217" t="s">
        <v>185</v>
      </c>
      <c r="E124" s="218" t="s">
        <v>1242</v>
      </c>
      <c r="F124" s="219" t="s">
        <v>1345</v>
      </c>
      <c r="G124" s="220" t="s">
        <v>188</v>
      </c>
      <c r="H124" s="221">
        <v>1</v>
      </c>
      <c r="I124" s="222"/>
      <c r="J124" s="223">
        <f>ROUND(I124*H124,2)</f>
        <v>0</v>
      </c>
      <c r="K124" s="224"/>
      <c r="L124" s="225"/>
      <c r="M124" s="226" t="s">
        <v>1</v>
      </c>
      <c r="N124" s="227" t="s">
        <v>38</v>
      </c>
      <c r="O124" s="89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30" t="s">
        <v>189</v>
      </c>
      <c r="AT124" s="230" t="s">
        <v>185</v>
      </c>
      <c r="AU124" s="230" t="s">
        <v>83</v>
      </c>
      <c r="AY124" s="15" t="s">
        <v>184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5" t="s">
        <v>81</v>
      </c>
      <c r="BK124" s="231">
        <f>ROUND(I124*H124,2)</f>
        <v>0</v>
      </c>
      <c r="BL124" s="15" t="s">
        <v>190</v>
      </c>
      <c r="BM124" s="230" t="s">
        <v>189</v>
      </c>
    </row>
    <row r="125" s="2" customFormat="1" ht="16.5" customHeight="1">
      <c r="A125" s="36"/>
      <c r="B125" s="37"/>
      <c r="C125" s="217" t="s">
        <v>199</v>
      </c>
      <c r="D125" s="217" t="s">
        <v>185</v>
      </c>
      <c r="E125" s="218" t="s">
        <v>1243</v>
      </c>
      <c r="F125" s="219" t="s">
        <v>1018</v>
      </c>
      <c r="G125" s="220" t="s">
        <v>188</v>
      </c>
      <c r="H125" s="221">
        <v>1</v>
      </c>
      <c r="I125" s="222"/>
      <c r="J125" s="223">
        <f>ROUND(I125*H125,2)</f>
        <v>0</v>
      </c>
      <c r="K125" s="224"/>
      <c r="L125" s="225"/>
      <c r="M125" s="226" t="s">
        <v>1</v>
      </c>
      <c r="N125" s="227" t="s">
        <v>38</v>
      </c>
      <c r="O125" s="89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30" t="s">
        <v>189</v>
      </c>
      <c r="AT125" s="230" t="s">
        <v>185</v>
      </c>
      <c r="AU125" s="230" t="s">
        <v>83</v>
      </c>
      <c r="AY125" s="15" t="s">
        <v>184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5" t="s">
        <v>81</v>
      </c>
      <c r="BK125" s="231">
        <f>ROUND(I125*H125,2)</f>
        <v>0</v>
      </c>
      <c r="BL125" s="15" t="s">
        <v>190</v>
      </c>
      <c r="BM125" s="230" t="s">
        <v>108</v>
      </c>
    </row>
    <row r="126" s="2" customFormat="1" ht="16.5" customHeight="1">
      <c r="A126" s="36"/>
      <c r="B126" s="37"/>
      <c r="C126" s="217" t="s">
        <v>196</v>
      </c>
      <c r="D126" s="217" t="s">
        <v>185</v>
      </c>
      <c r="E126" s="218" t="s">
        <v>1245</v>
      </c>
      <c r="F126" s="219" t="s">
        <v>1024</v>
      </c>
      <c r="G126" s="220" t="s">
        <v>188</v>
      </c>
      <c r="H126" s="221">
        <v>1</v>
      </c>
      <c r="I126" s="222"/>
      <c r="J126" s="223">
        <f>ROUND(I126*H126,2)</f>
        <v>0</v>
      </c>
      <c r="K126" s="224"/>
      <c r="L126" s="225"/>
      <c r="M126" s="226" t="s">
        <v>1</v>
      </c>
      <c r="N126" s="227" t="s">
        <v>38</v>
      </c>
      <c r="O126" s="89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0" t="s">
        <v>189</v>
      </c>
      <c r="AT126" s="230" t="s">
        <v>185</v>
      </c>
      <c r="AU126" s="230" t="s">
        <v>83</v>
      </c>
      <c r="AY126" s="15" t="s">
        <v>184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5" t="s">
        <v>81</v>
      </c>
      <c r="BK126" s="231">
        <f>ROUND(I126*H126,2)</f>
        <v>0</v>
      </c>
      <c r="BL126" s="15" t="s">
        <v>190</v>
      </c>
      <c r="BM126" s="230" t="s">
        <v>114</v>
      </c>
    </row>
    <row r="127" s="2" customFormat="1" ht="16.5" customHeight="1">
      <c r="A127" s="36"/>
      <c r="B127" s="37"/>
      <c r="C127" s="217" t="s">
        <v>204</v>
      </c>
      <c r="D127" s="217" t="s">
        <v>185</v>
      </c>
      <c r="E127" s="218" t="s">
        <v>1246</v>
      </c>
      <c r="F127" s="219" t="s">
        <v>1026</v>
      </c>
      <c r="G127" s="220" t="s">
        <v>188</v>
      </c>
      <c r="H127" s="221">
        <v>1</v>
      </c>
      <c r="I127" s="222"/>
      <c r="J127" s="223">
        <f>ROUND(I127*H127,2)</f>
        <v>0</v>
      </c>
      <c r="K127" s="224"/>
      <c r="L127" s="225"/>
      <c r="M127" s="226" t="s">
        <v>1</v>
      </c>
      <c r="N127" s="227" t="s">
        <v>38</v>
      </c>
      <c r="O127" s="89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0" t="s">
        <v>189</v>
      </c>
      <c r="AT127" s="230" t="s">
        <v>185</v>
      </c>
      <c r="AU127" s="230" t="s">
        <v>83</v>
      </c>
      <c r="AY127" s="15" t="s">
        <v>184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5" t="s">
        <v>81</v>
      </c>
      <c r="BK127" s="231">
        <f>ROUND(I127*H127,2)</f>
        <v>0</v>
      </c>
      <c r="BL127" s="15" t="s">
        <v>190</v>
      </c>
      <c r="BM127" s="230" t="s">
        <v>119</v>
      </c>
    </row>
    <row r="128" s="2" customFormat="1" ht="16.5" customHeight="1">
      <c r="A128" s="36"/>
      <c r="B128" s="37"/>
      <c r="C128" s="217" t="s">
        <v>189</v>
      </c>
      <c r="D128" s="217" t="s">
        <v>185</v>
      </c>
      <c r="E128" s="218" t="s">
        <v>1248</v>
      </c>
      <c r="F128" s="219" t="s">
        <v>1028</v>
      </c>
      <c r="G128" s="220" t="s">
        <v>188</v>
      </c>
      <c r="H128" s="221">
        <v>1</v>
      </c>
      <c r="I128" s="222"/>
      <c r="J128" s="223">
        <f>ROUND(I128*H128,2)</f>
        <v>0</v>
      </c>
      <c r="K128" s="224"/>
      <c r="L128" s="225"/>
      <c r="M128" s="226" t="s">
        <v>1</v>
      </c>
      <c r="N128" s="227" t="s">
        <v>38</v>
      </c>
      <c r="O128" s="89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0" t="s">
        <v>189</v>
      </c>
      <c r="AT128" s="230" t="s">
        <v>185</v>
      </c>
      <c r="AU128" s="230" t="s">
        <v>83</v>
      </c>
      <c r="AY128" s="15" t="s">
        <v>184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5" t="s">
        <v>81</v>
      </c>
      <c r="BK128" s="231">
        <f>ROUND(I128*H128,2)</f>
        <v>0</v>
      </c>
      <c r="BL128" s="15" t="s">
        <v>190</v>
      </c>
      <c r="BM128" s="230" t="s">
        <v>124</v>
      </c>
    </row>
    <row r="129" s="2" customFormat="1" ht="16.5" customHeight="1">
      <c r="A129" s="36"/>
      <c r="B129" s="37"/>
      <c r="C129" s="217" t="s">
        <v>209</v>
      </c>
      <c r="D129" s="217" t="s">
        <v>185</v>
      </c>
      <c r="E129" s="218" t="s">
        <v>1249</v>
      </c>
      <c r="F129" s="219" t="s">
        <v>1347</v>
      </c>
      <c r="G129" s="220" t="s">
        <v>188</v>
      </c>
      <c r="H129" s="221">
        <v>1</v>
      </c>
      <c r="I129" s="222"/>
      <c r="J129" s="223">
        <f>ROUND(I129*H129,2)</f>
        <v>0</v>
      </c>
      <c r="K129" s="224"/>
      <c r="L129" s="225"/>
      <c r="M129" s="226" t="s">
        <v>1</v>
      </c>
      <c r="N129" s="227" t="s">
        <v>38</v>
      </c>
      <c r="O129" s="89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0" t="s">
        <v>189</v>
      </c>
      <c r="AT129" s="230" t="s">
        <v>185</v>
      </c>
      <c r="AU129" s="230" t="s">
        <v>83</v>
      </c>
      <c r="AY129" s="15" t="s">
        <v>184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5" t="s">
        <v>81</v>
      </c>
      <c r="BK129" s="231">
        <f>ROUND(I129*H129,2)</f>
        <v>0</v>
      </c>
      <c r="BL129" s="15" t="s">
        <v>190</v>
      </c>
      <c r="BM129" s="230" t="s">
        <v>130</v>
      </c>
    </row>
    <row r="130" s="2" customFormat="1" ht="16.5" customHeight="1">
      <c r="A130" s="36"/>
      <c r="B130" s="37"/>
      <c r="C130" s="217" t="s">
        <v>108</v>
      </c>
      <c r="D130" s="217" t="s">
        <v>185</v>
      </c>
      <c r="E130" s="218" t="s">
        <v>1362</v>
      </c>
      <c r="F130" s="219" t="s">
        <v>1349</v>
      </c>
      <c r="G130" s="220" t="s">
        <v>188</v>
      </c>
      <c r="H130" s="221">
        <v>1</v>
      </c>
      <c r="I130" s="222"/>
      <c r="J130" s="223">
        <f>ROUND(I130*H130,2)</f>
        <v>0</v>
      </c>
      <c r="K130" s="224"/>
      <c r="L130" s="225"/>
      <c r="M130" s="226" t="s">
        <v>1</v>
      </c>
      <c r="N130" s="227" t="s">
        <v>38</v>
      </c>
      <c r="O130" s="89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0" t="s">
        <v>189</v>
      </c>
      <c r="AT130" s="230" t="s">
        <v>185</v>
      </c>
      <c r="AU130" s="230" t="s">
        <v>83</v>
      </c>
      <c r="AY130" s="15" t="s">
        <v>184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5" t="s">
        <v>81</v>
      </c>
      <c r="BK130" s="231">
        <f>ROUND(I130*H130,2)</f>
        <v>0</v>
      </c>
      <c r="BL130" s="15" t="s">
        <v>190</v>
      </c>
      <c r="BM130" s="230" t="s">
        <v>136</v>
      </c>
    </row>
    <row r="131" s="2" customFormat="1" ht="16.5" customHeight="1">
      <c r="A131" s="36"/>
      <c r="B131" s="37"/>
      <c r="C131" s="217" t="s">
        <v>266</v>
      </c>
      <c r="D131" s="217" t="s">
        <v>185</v>
      </c>
      <c r="E131" s="218" t="s">
        <v>1363</v>
      </c>
      <c r="F131" s="219" t="s">
        <v>751</v>
      </c>
      <c r="G131" s="220" t="s">
        <v>538</v>
      </c>
      <c r="H131" s="221">
        <v>65</v>
      </c>
      <c r="I131" s="222"/>
      <c r="J131" s="223">
        <f>ROUND(I131*H131,2)</f>
        <v>0</v>
      </c>
      <c r="K131" s="224"/>
      <c r="L131" s="225"/>
      <c r="M131" s="226" t="s">
        <v>1</v>
      </c>
      <c r="N131" s="227" t="s">
        <v>38</v>
      </c>
      <c r="O131" s="89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0" t="s">
        <v>189</v>
      </c>
      <c r="AT131" s="230" t="s">
        <v>185</v>
      </c>
      <c r="AU131" s="230" t="s">
        <v>83</v>
      </c>
      <c r="AY131" s="15" t="s">
        <v>184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5" t="s">
        <v>81</v>
      </c>
      <c r="BK131" s="231">
        <f>ROUND(I131*H131,2)</f>
        <v>0</v>
      </c>
      <c r="BL131" s="15" t="s">
        <v>190</v>
      </c>
      <c r="BM131" s="230" t="s">
        <v>1364</v>
      </c>
    </row>
    <row r="132" s="2" customFormat="1" ht="16.5" customHeight="1">
      <c r="A132" s="36"/>
      <c r="B132" s="37"/>
      <c r="C132" s="217" t="s">
        <v>14</v>
      </c>
      <c r="D132" s="217" t="s">
        <v>185</v>
      </c>
      <c r="E132" s="218" t="s">
        <v>1253</v>
      </c>
      <c r="F132" s="219" t="s">
        <v>758</v>
      </c>
      <c r="G132" s="220" t="s">
        <v>538</v>
      </c>
      <c r="H132" s="221">
        <v>500</v>
      </c>
      <c r="I132" s="222"/>
      <c r="J132" s="223">
        <f>ROUND(I132*H132,2)</f>
        <v>0</v>
      </c>
      <c r="K132" s="224"/>
      <c r="L132" s="225"/>
      <c r="M132" s="226" t="s">
        <v>1</v>
      </c>
      <c r="N132" s="227" t="s">
        <v>38</v>
      </c>
      <c r="O132" s="89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0" t="s">
        <v>189</v>
      </c>
      <c r="AT132" s="230" t="s">
        <v>185</v>
      </c>
      <c r="AU132" s="230" t="s">
        <v>83</v>
      </c>
      <c r="AY132" s="15" t="s">
        <v>184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5" t="s">
        <v>81</v>
      </c>
      <c r="BK132" s="231">
        <f>ROUND(I132*H132,2)</f>
        <v>0</v>
      </c>
      <c r="BL132" s="15" t="s">
        <v>190</v>
      </c>
      <c r="BM132" s="230" t="s">
        <v>221</v>
      </c>
    </row>
    <row r="133" s="2" customFormat="1" ht="16.5" customHeight="1">
      <c r="A133" s="36"/>
      <c r="B133" s="37"/>
      <c r="C133" s="217" t="s">
        <v>114</v>
      </c>
      <c r="D133" s="217" t="s">
        <v>185</v>
      </c>
      <c r="E133" s="218" t="s">
        <v>1252</v>
      </c>
      <c r="F133" s="219" t="s">
        <v>754</v>
      </c>
      <c r="G133" s="220" t="s">
        <v>538</v>
      </c>
      <c r="H133" s="221">
        <v>500</v>
      </c>
      <c r="I133" s="222"/>
      <c r="J133" s="223">
        <f>ROUND(I133*H133,2)</f>
        <v>0</v>
      </c>
      <c r="K133" s="224"/>
      <c r="L133" s="225"/>
      <c r="M133" s="226" t="s">
        <v>1</v>
      </c>
      <c r="N133" s="227" t="s">
        <v>38</v>
      </c>
      <c r="O133" s="89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0" t="s">
        <v>189</v>
      </c>
      <c r="AT133" s="230" t="s">
        <v>185</v>
      </c>
      <c r="AU133" s="230" t="s">
        <v>83</v>
      </c>
      <c r="AY133" s="15" t="s">
        <v>184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5" t="s">
        <v>81</v>
      </c>
      <c r="BK133" s="231">
        <f>ROUND(I133*H133,2)</f>
        <v>0</v>
      </c>
      <c r="BL133" s="15" t="s">
        <v>190</v>
      </c>
      <c r="BM133" s="230" t="s">
        <v>218</v>
      </c>
    </row>
    <row r="134" s="2" customFormat="1" ht="16.5" customHeight="1">
      <c r="A134" s="36"/>
      <c r="B134" s="37"/>
      <c r="C134" s="217" t="s">
        <v>119</v>
      </c>
      <c r="D134" s="217" t="s">
        <v>185</v>
      </c>
      <c r="E134" s="218" t="s">
        <v>1254</v>
      </c>
      <c r="F134" s="219" t="s">
        <v>1044</v>
      </c>
      <c r="G134" s="220" t="s">
        <v>538</v>
      </c>
      <c r="H134" s="221">
        <v>10</v>
      </c>
      <c r="I134" s="222"/>
      <c r="J134" s="223">
        <f>ROUND(I134*H134,2)</f>
        <v>0</v>
      </c>
      <c r="K134" s="224"/>
      <c r="L134" s="225"/>
      <c r="M134" s="226" t="s">
        <v>1</v>
      </c>
      <c r="N134" s="227" t="s">
        <v>38</v>
      </c>
      <c r="O134" s="89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0" t="s">
        <v>189</v>
      </c>
      <c r="AT134" s="230" t="s">
        <v>185</v>
      </c>
      <c r="AU134" s="230" t="s">
        <v>83</v>
      </c>
      <c r="AY134" s="15" t="s">
        <v>184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5" t="s">
        <v>81</v>
      </c>
      <c r="BK134" s="231">
        <f>ROUND(I134*H134,2)</f>
        <v>0</v>
      </c>
      <c r="BL134" s="15" t="s">
        <v>190</v>
      </c>
      <c r="BM134" s="230" t="s">
        <v>224</v>
      </c>
    </row>
    <row r="135" s="2" customFormat="1" ht="16.5" customHeight="1">
      <c r="A135" s="36"/>
      <c r="B135" s="37"/>
      <c r="C135" s="217" t="s">
        <v>8</v>
      </c>
      <c r="D135" s="217" t="s">
        <v>185</v>
      </c>
      <c r="E135" s="218" t="s">
        <v>1045</v>
      </c>
      <c r="F135" s="219" t="s">
        <v>1046</v>
      </c>
      <c r="G135" s="220" t="s">
        <v>188</v>
      </c>
      <c r="H135" s="221">
        <v>74</v>
      </c>
      <c r="I135" s="222"/>
      <c r="J135" s="223">
        <f>ROUND(I135*H135,2)</f>
        <v>0</v>
      </c>
      <c r="K135" s="224"/>
      <c r="L135" s="225"/>
      <c r="M135" s="226" t="s">
        <v>1</v>
      </c>
      <c r="N135" s="227" t="s">
        <v>38</v>
      </c>
      <c r="O135" s="89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0" t="s">
        <v>189</v>
      </c>
      <c r="AT135" s="230" t="s">
        <v>185</v>
      </c>
      <c r="AU135" s="230" t="s">
        <v>83</v>
      </c>
      <c r="AY135" s="15" t="s">
        <v>184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5" t="s">
        <v>81</v>
      </c>
      <c r="BK135" s="231">
        <f>ROUND(I135*H135,2)</f>
        <v>0</v>
      </c>
      <c r="BL135" s="15" t="s">
        <v>190</v>
      </c>
      <c r="BM135" s="230" t="s">
        <v>227</v>
      </c>
    </row>
    <row r="136" s="2" customFormat="1" ht="16.5" customHeight="1">
      <c r="A136" s="36"/>
      <c r="B136" s="37"/>
      <c r="C136" s="217" t="s">
        <v>124</v>
      </c>
      <c r="D136" s="217" t="s">
        <v>185</v>
      </c>
      <c r="E136" s="218" t="s">
        <v>1258</v>
      </c>
      <c r="F136" s="219" t="s">
        <v>1351</v>
      </c>
      <c r="G136" s="220" t="s">
        <v>188</v>
      </c>
      <c r="H136" s="221">
        <v>6</v>
      </c>
      <c r="I136" s="222"/>
      <c r="J136" s="223">
        <f>ROUND(I136*H136,2)</f>
        <v>0</v>
      </c>
      <c r="K136" s="224"/>
      <c r="L136" s="225"/>
      <c r="M136" s="226" t="s">
        <v>1</v>
      </c>
      <c r="N136" s="227" t="s">
        <v>38</v>
      </c>
      <c r="O136" s="89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0" t="s">
        <v>189</v>
      </c>
      <c r="AT136" s="230" t="s">
        <v>185</v>
      </c>
      <c r="AU136" s="230" t="s">
        <v>83</v>
      </c>
      <c r="AY136" s="15" t="s">
        <v>184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5" t="s">
        <v>81</v>
      </c>
      <c r="BK136" s="231">
        <f>ROUND(I136*H136,2)</f>
        <v>0</v>
      </c>
      <c r="BL136" s="15" t="s">
        <v>190</v>
      </c>
      <c r="BM136" s="230" t="s">
        <v>230</v>
      </c>
    </row>
    <row r="137" s="2" customFormat="1" ht="16.5" customHeight="1">
      <c r="A137" s="36"/>
      <c r="B137" s="37"/>
      <c r="C137" s="217" t="s">
        <v>127</v>
      </c>
      <c r="D137" s="217" t="s">
        <v>185</v>
      </c>
      <c r="E137" s="218" t="s">
        <v>1365</v>
      </c>
      <c r="F137" s="219" t="s">
        <v>1366</v>
      </c>
      <c r="G137" s="220" t="s">
        <v>188</v>
      </c>
      <c r="H137" s="221">
        <v>6</v>
      </c>
      <c r="I137" s="222"/>
      <c r="J137" s="223">
        <f>ROUND(I137*H137,2)</f>
        <v>0</v>
      </c>
      <c r="K137" s="224"/>
      <c r="L137" s="225"/>
      <c r="M137" s="226" t="s">
        <v>1</v>
      </c>
      <c r="N137" s="227" t="s">
        <v>38</v>
      </c>
      <c r="O137" s="89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0" t="s">
        <v>189</v>
      </c>
      <c r="AT137" s="230" t="s">
        <v>185</v>
      </c>
      <c r="AU137" s="230" t="s">
        <v>83</v>
      </c>
      <c r="AY137" s="15" t="s">
        <v>184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5" t="s">
        <v>81</v>
      </c>
      <c r="BK137" s="231">
        <f>ROUND(I137*H137,2)</f>
        <v>0</v>
      </c>
      <c r="BL137" s="15" t="s">
        <v>190</v>
      </c>
      <c r="BM137" s="230" t="s">
        <v>233</v>
      </c>
    </row>
    <row r="138" s="2" customFormat="1" ht="16.5" customHeight="1">
      <c r="A138" s="36"/>
      <c r="B138" s="37"/>
      <c r="C138" s="217" t="s">
        <v>130</v>
      </c>
      <c r="D138" s="217" t="s">
        <v>185</v>
      </c>
      <c r="E138" s="218" t="s">
        <v>1367</v>
      </c>
      <c r="F138" s="219" t="s">
        <v>1368</v>
      </c>
      <c r="G138" s="220" t="s">
        <v>188</v>
      </c>
      <c r="H138" s="221">
        <v>14</v>
      </c>
      <c r="I138" s="222"/>
      <c r="J138" s="223">
        <f>ROUND(I138*H138,2)</f>
        <v>0</v>
      </c>
      <c r="K138" s="224"/>
      <c r="L138" s="225"/>
      <c r="M138" s="226" t="s">
        <v>1</v>
      </c>
      <c r="N138" s="227" t="s">
        <v>38</v>
      </c>
      <c r="O138" s="89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0" t="s">
        <v>189</v>
      </c>
      <c r="AT138" s="230" t="s">
        <v>185</v>
      </c>
      <c r="AU138" s="230" t="s">
        <v>83</v>
      </c>
      <c r="AY138" s="15" t="s">
        <v>184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5" t="s">
        <v>81</v>
      </c>
      <c r="BK138" s="231">
        <f>ROUND(I138*H138,2)</f>
        <v>0</v>
      </c>
      <c r="BL138" s="15" t="s">
        <v>190</v>
      </c>
      <c r="BM138" s="230" t="s">
        <v>236</v>
      </c>
    </row>
    <row r="139" s="2" customFormat="1" ht="16.5" customHeight="1">
      <c r="A139" s="36"/>
      <c r="B139" s="37"/>
      <c r="C139" s="217" t="s">
        <v>133</v>
      </c>
      <c r="D139" s="217" t="s">
        <v>185</v>
      </c>
      <c r="E139" s="218" t="s">
        <v>1260</v>
      </c>
      <c r="F139" s="219" t="s">
        <v>1369</v>
      </c>
      <c r="G139" s="220" t="s">
        <v>188</v>
      </c>
      <c r="H139" s="221">
        <v>1</v>
      </c>
      <c r="I139" s="222"/>
      <c r="J139" s="223">
        <f>ROUND(I139*H139,2)</f>
        <v>0</v>
      </c>
      <c r="K139" s="224"/>
      <c r="L139" s="225"/>
      <c r="M139" s="226" t="s">
        <v>1</v>
      </c>
      <c r="N139" s="227" t="s">
        <v>38</v>
      </c>
      <c r="O139" s="89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0" t="s">
        <v>189</v>
      </c>
      <c r="AT139" s="230" t="s">
        <v>185</v>
      </c>
      <c r="AU139" s="230" t="s">
        <v>83</v>
      </c>
      <c r="AY139" s="15" t="s">
        <v>184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5" t="s">
        <v>81</v>
      </c>
      <c r="BK139" s="231">
        <f>ROUND(I139*H139,2)</f>
        <v>0</v>
      </c>
      <c r="BL139" s="15" t="s">
        <v>190</v>
      </c>
      <c r="BM139" s="230" t="s">
        <v>239</v>
      </c>
    </row>
    <row r="140" s="2" customFormat="1" ht="16.5" customHeight="1">
      <c r="A140" s="36"/>
      <c r="B140" s="37"/>
      <c r="C140" s="217" t="s">
        <v>136</v>
      </c>
      <c r="D140" s="217" t="s">
        <v>185</v>
      </c>
      <c r="E140" s="218" t="s">
        <v>1261</v>
      </c>
      <c r="F140" s="219" t="s">
        <v>1353</v>
      </c>
      <c r="G140" s="220" t="s">
        <v>188</v>
      </c>
      <c r="H140" s="221">
        <v>23</v>
      </c>
      <c r="I140" s="222"/>
      <c r="J140" s="223">
        <f>ROUND(I140*H140,2)</f>
        <v>0</v>
      </c>
      <c r="K140" s="224"/>
      <c r="L140" s="225"/>
      <c r="M140" s="226" t="s">
        <v>1</v>
      </c>
      <c r="N140" s="227" t="s">
        <v>38</v>
      </c>
      <c r="O140" s="89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0" t="s">
        <v>189</v>
      </c>
      <c r="AT140" s="230" t="s">
        <v>185</v>
      </c>
      <c r="AU140" s="230" t="s">
        <v>83</v>
      </c>
      <c r="AY140" s="15" t="s">
        <v>184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5" t="s">
        <v>81</v>
      </c>
      <c r="BK140" s="231">
        <f>ROUND(I140*H140,2)</f>
        <v>0</v>
      </c>
      <c r="BL140" s="15" t="s">
        <v>190</v>
      </c>
      <c r="BM140" s="230" t="s">
        <v>242</v>
      </c>
    </row>
    <row r="141" s="2" customFormat="1" ht="16.5" customHeight="1">
      <c r="A141" s="36"/>
      <c r="B141" s="37"/>
      <c r="C141" s="217" t="s">
        <v>7</v>
      </c>
      <c r="D141" s="217" t="s">
        <v>185</v>
      </c>
      <c r="E141" s="218" t="s">
        <v>1262</v>
      </c>
      <c r="F141" s="219" t="s">
        <v>1354</v>
      </c>
      <c r="G141" s="220" t="s">
        <v>188</v>
      </c>
      <c r="H141" s="221">
        <v>21</v>
      </c>
      <c r="I141" s="222"/>
      <c r="J141" s="223">
        <f>ROUND(I141*H141,2)</f>
        <v>0</v>
      </c>
      <c r="K141" s="224"/>
      <c r="L141" s="225"/>
      <c r="M141" s="226" t="s">
        <v>1</v>
      </c>
      <c r="N141" s="227" t="s">
        <v>38</v>
      </c>
      <c r="O141" s="89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0" t="s">
        <v>189</v>
      </c>
      <c r="AT141" s="230" t="s">
        <v>185</v>
      </c>
      <c r="AU141" s="230" t="s">
        <v>83</v>
      </c>
      <c r="AY141" s="15" t="s">
        <v>184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5" t="s">
        <v>81</v>
      </c>
      <c r="BK141" s="231">
        <f>ROUND(I141*H141,2)</f>
        <v>0</v>
      </c>
      <c r="BL141" s="15" t="s">
        <v>190</v>
      </c>
      <c r="BM141" s="230" t="s">
        <v>248</v>
      </c>
    </row>
    <row r="142" s="2" customFormat="1" ht="21.75" customHeight="1">
      <c r="A142" s="36"/>
      <c r="B142" s="37"/>
      <c r="C142" s="217" t="s">
        <v>224</v>
      </c>
      <c r="D142" s="217" t="s">
        <v>185</v>
      </c>
      <c r="E142" s="218" t="s">
        <v>1370</v>
      </c>
      <c r="F142" s="219" t="s">
        <v>1371</v>
      </c>
      <c r="G142" s="220" t="s">
        <v>188</v>
      </c>
      <c r="H142" s="221">
        <v>3</v>
      </c>
      <c r="I142" s="222"/>
      <c r="J142" s="223">
        <f>ROUND(I142*H142,2)</f>
        <v>0</v>
      </c>
      <c r="K142" s="224"/>
      <c r="L142" s="225"/>
      <c r="M142" s="226" t="s">
        <v>1</v>
      </c>
      <c r="N142" s="227" t="s">
        <v>38</v>
      </c>
      <c r="O142" s="89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0" t="s">
        <v>189</v>
      </c>
      <c r="AT142" s="230" t="s">
        <v>185</v>
      </c>
      <c r="AU142" s="230" t="s">
        <v>83</v>
      </c>
      <c r="AY142" s="15" t="s">
        <v>184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5" t="s">
        <v>81</v>
      </c>
      <c r="BK142" s="231">
        <f>ROUND(I142*H142,2)</f>
        <v>0</v>
      </c>
      <c r="BL142" s="15" t="s">
        <v>190</v>
      </c>
      <c r="BM142" s="230" t="s">
        <v>1372</v>
      </c>
    </row>
    <row r="143" s="2" customFormat="1" ht="16.5" customHeight="1">
      <c r="A143" s="36"/>
      <c r="B143" s="37"/>
      <c r="C143" s="217" t="s">
        <v>141</v>
      </c>
      <c r="D143" s="217" t="s">
        <v>185</v>
      </c>
      <c r="E143" s="218" t="s">
        <v>1263</v>
      </c>
      <c r="F143" s="219" t="s">
        <v>1355</v>
      </c>
      <c r="G143" s="220" t="s">
        <v>188</v>
      </c>
      <c r="H143" s="221">
        <v>3</v>
      </c>
      <c r="I143" s="222"/>
      <c r="J143" s="223">
        <f>ROUND(I143*H143,2)</f>
        <v>0</v>
      </c>
      <c r="K143" s="224"/>
      <c r="L143" s="225"/>
      <c r="M143" s="226" t="s">
        <v>1</v>
      </c>
      <c r="N143" s="227" t="s">
        <v>38</v>
      </c>
      <c r="O143" s="89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0" t="s">
        <v>189</v>
      </c>
      <c r="AT143" s="230" t="s">
        <v>185</v>
      </c>
      <c r="AU143" s="230" t="s">
        <v>83</v>
      </c>
      <c r="AY143" s="15" t="s">
        <v>184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5" t="s">
        <v>81</v>
      </c>
      <c r="BK143" s="231">
        <f>ROUND(I143*H143,2)</f>
        <v>0</v>
      </c>
      <c r="BL143" s="15" t="s">
        <v>190</v>
      </c>
      <c r="BM143" s="230" t="s">
        <v>251</v>
      </c>
    </row>
    <row r="144" s="2" customFormat="1" ht="24.15" customHeight="1">
      <c r="A144" s="36"/>
      <c r="B144" s="37"/>
      <c r="C144" s="217" t="s">
        <v>252</v>
      </c>
      <c r="D144" s="217" t="s">
        <v>185</v>
      </c>
      <c r="E144" s="218" t="s">
        <v>1264</v>
      </c>
      <c r="F144" s="219" t="s">
        <v>1356</v>
      </c>
      <c r="G144" s="220" t="s">
        <v>560</v>
      </c>
      <c r="H144" s="221">
        <v>1</v>
      </c>
      <c r="I144" s="222"/>
      <c r="J144" s="223">
        <f>ROUND(I144*H144,2)</f>
        <v>0</v>
      </c>
      <c r="K144" s="224"/>
      <c r="L144" s="225"/>
      <c r="M144" s="226" t="s">
        <v>1</v>
      </c>
      <c r="N144" s="227" t="s">
        <v>38</v>
      </c>
      <c r="O144" s="89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0" t="s">
        <v>189</v>
      </c>
      <c r="AT144" s="230" t="s">
        <v>185</v>
      </c>
      <c r="AU144" s="230" t="s">
        <v>83</v>
      </c>
      <c r="AY144" s="15" t="s">
        <v>184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5" t="s">
        <v>81</v>
      </c>
      <c r="BK144" s="231">
        <f>ROUND(I144*H144,2)</f>
        <v>0</v>
      </c>
      <c r="BL144" s="15" t="s">
        <v>190</v>
      </c>
      <c r="BM144" s="230" t="s">
        <v>255</v>
      </c>
    </row>
    <row r="145" s="2" customFormat="1" ht="16.5" customHeight="1">
      <c r="A145" s="36"/>
      <c r="B145" s="37"/>
      <c r="C145" s="237" t="s">
        <v>218</v>
      </c>
      <c r="D145" s="237" t="s">
        <v>858</v>
      </c>
      <c r="E145" s="238" t="s">
        <v>1265</v>
      </c>
      <c r="F145" s="239" t="s">
        <v>1093</v>
      </c>
      <c r="G145" s="240" t="s">
        <v>861</v>
      </c>
      <c r="H145" s="241">
        <v>153</v>
      </c>
      <c r="I145" s="242"/>
      <c r="J145" s="243">
        <f>ROUND(I145*H145,2)</f>
        <v>0</v>
      </c>
      <c r="K145" s="244"/>
      <c r="L145" s="42"/>
      <c r="M145" s="245" t="s">
        <v>1</v>
      </c>
      <c r="N145" s="246" t="s">
        <v>38</v>
      </c>
      <c r="O145" s="89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0" t="s">
        <v>190</v>
      </c>
      <c r="AT145" s="230" t="s">
        <v>858</v>
      </c>
      <c r="AU145" s="230" t="s">
        <v>83</v>
      </c>
      <c r="AY145" s="15" t="s">
        <v>184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5" t="s">
        <v>81</v>
      </c>
      <c r="BK145" s="231">
        <f>ROUND(I145*H145,2)</f>
        <v>0</v>
      </c>
      <c r="BL145" s="15" t="s">
        <v>190</v>
      </c>
      <c r="BM145" s="230" t="s">
        <v>258</v>
      </c>
    </row>
    <row r="146" s="2" customFormat="1" ht="16.5" customHeight="1">
      <c r="A146" s="36"/>
      <c r="B146" s="37"/>
      <c r="C146" s="237" t="s">
        <v>259</v>
      </c>
      <c r="D146" s="237" t="s">
        <v>858</v>
      </c>
      <c r="E146" s="238" t="s">
        <v>1266</v>
      </c>
      <c r="F146" s="239" t="s">
        <v>1373</v>
      </c>
      <c r="G146" s="240" t="s">
        <v>188</v>
      </c>
      <c r="H146" s="241">
        <v>1</v>
      </c>
      <c r="I146" s="242"/>
      <c r="J146" s="243">
        <f>ROUND(I146*H146,2)</f>
        <v>0</v>
      </c>
      <c r="K146" s="244"/>
      <c r="L146" s="42"/>
      <c r="M146" s="245" t="s">
        <v>1</v>
      </c>
      <c r="N146" s="246" t="s">
        <v>38</v>
      </c>
      <c r="O146" s="89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0" t="s">
        <v>190</v>
      </c>
      <c r="AT146" s="230" t="s">
        <v>858</v>
      </c>
      <c r="AU146" s="230" t="s">
        <v>83</v>
      </c>
      <c r="AY146" s="15" t="s">
        <v>184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5" t="s">
        <v>81</v>
      </c>
      <c r="BK146" s="231">
        <f>ROUND(I146*H146,2)</f>
        <v>0</v>
      </c>
      <c r="BL146" s="15" t="s">
        <v>190</v>
      </c>
      <c r="BM146" s="230" t="s">
        <v>262</v>
      </c>
    </row>
    <row r="147" s="2" customFormat="1" ht="16.5" customHeight="1">
      <c r="A147" s="36"/>
      <c r="B147" s="37"/>
      <c r="C147" s="237" t="s">
        <v>221</v>
      </c>
      <c r="D147" s="237" t="s">
        <v>858</v>
      </c>
      <c r="E147" s="238" t="s">
        <v>1267</v>
      </c>
      <c r="F147" s="239" t="s">
        <v>1374</v>
      </c>
      <c r="G147" s="240" t="s">
        <v>188</v>
      </c>
      <c r="H147" s="241">
        <v>1</v>
      </c>
      <c r="I147" s="242"/>
      <c r="J147" s="243">
        <f>ROUND(I147*H147,2)</f>
        <v>0</v>
      </c>
      <c r="K147" s="244"/>
      <c r="L147" s="42"/>
      <c r="M147" s="260" t="s">
        <v>1</v>
      </c>
      <c r="N147" s="261" t="s">
        <v>38</v>
      </c>
      <c r="O147" s="262"/>
      <c r="P147" s="263">
        <f>O147*H147</f>
        <v>0</v>
      </c>
      <c r="Q147" s="263">
        <v>0</v>
      </c>
      <c r="R147" s="263">
        <f>Q147*H147</f>
        <v>0</v>
      </c>
      <c r="S147" s="263">
        <v>0</v>
      </c>
      <c r="T147" s="264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0" t="s">
        <v>190</v>
      </c>
      <c r="AT147" s="230" t="s">
        <v>858</v>
      </c>
      <c r="AU147" s="230" t="s">
        <v>83</v>
      </c>
      <c r="AY147" s="15" t="s">
        <v>184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5" t="s">
        <v>81</v>
      </c>
      <c r="BK147" s="231">
        <f>ROUND(I147*H147,2)</f>
        <v>0</v>
      </c>
      <c r="BL147" s="15" t="s">
        <v>190</v>
      </c>
      <c r="BM147" s="230" t="s">
        <v>265</v>
      </c>
    </row>
    <row r="148" s="2" customFormat="1" ht="6.96" customHeight="1">
      <c r="A148" s="36"/>
      <c r="B148" s="64"/>
      <c r="C148" s="65"/>
      <c r="D148" s="65"/>
      <c r="E148" s="65"/>
      <c r="F148" s="65"/>
      <c r="G148" s="65"/>
      <c r="H148" s="65"/>
      <c r="I148" s="65"/>
      <c r="J148" s="65"/>
      <c r="K148" s="65"/>
      <c r="L148" s="42"/>
      <c r="M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</row>
  </sheetData>
  <sheetProtection sheet="1" autoFilter="0" formatColumns="0" formatRows="0" objects="1" scenarios="1" spinCount="100000" saltValue="55gE6x8rlR/AlV4fbdBeeFNYafI80Fqff4J96bkG6aWYUQsOSgW30DW7b2S/c8i6x5ybDBtfQvwD7qAjxaHXww==" hashValue="hwjP5W9sdPP3W0/vBMPVvyF+6oych5ADmeunHJXcs8l2nY0obm6kuSdXn/Uu/J7spBb0WOXcEAK4lqQVJTGwjA==" algorithmName="SHA-512" password="CC35"/>
  <autoFilter ref="C117:K14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144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Odborné učiliště Příbram - kompletní rekonstrukce el. rozvodů - dílny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145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1375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12. 5. 2021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ROUND(J118,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ROUND((SUM(BE118:BE133)),  2)</f>
        <v>0</v>
      </c>
      <c r="G33" s="36"/>
      <c r="H33" s="36"/>
      <c r="I33" s="153">
        <v>0.20999999999999999</v>
      </c>
      <c r="J33" s="152">
        <f>ROUND(((SUM(BE118:BE133))*I33),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ROUND((SUM(BF118:BF133)),  2)</f>
        <v>0</v>
      </c>
      <c r="G34" s="36"/>
      <c r="H34" s="36"/>
      <c r="I34" s="153">
        <v>0.14999999999999999</v>
      </c>
      <c r="J34" s="152">
        <f>ROUND(((SUM(BF118:BF133))*I34),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ROUND((SUM(BG118:BG133)),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ROUND((SUM(BH118:BH133)),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ROUND((SUM(BI118:BI133)),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Odborné učiliště Příbram - kompletní rekonstrukce el. rozvodů - dílny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145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14 - R12A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12. 5. 2021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148</v>
      </c>
      <c r="D94" s="174"/>
      <c r="E94" s="174"/>
      <c r="F94" s="174"/>
      <c r="G94" s="174"/>
      <c r="H94" s="174"/>
      <c r="I94" s="174"/>
      <c r="J94" s="175" t="s">
        <v>149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150</v>
      </c>
      <c r="D96" s="38"/>
      <c r="E96" s="38"/>
      <c r="F96" s="38"/>
      <c r="G96" s="38"/>
      <c r="H96" s="38"/>
      <c r="I96" s="38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151</v>
      </c>
    </row>
    <row r="97" s="9" customFormat="1" ht="24.96" customHeight="1">
      <c r="A97" s="9"/>
      <c r="B97" s="177"/>
      <c r="C97" s="178"/>
      <c r="D97" s="179" t="s">
        <v>152</v>
      </c>
      <c r="E97" s="180"/>
      <c r="F97" s="180"/>
      <c r="G97" s="180"/>
      <c r="H97" s="180"/>
      <c r="I97" s="180"/>
      <c r="J97" s="181">
        <f>J119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1376</v>
      </c>
      <c r="E98" s="186"/>
      <c r="F98" s="186"/>
      <c r="G98" s="186"/>
      <c r="H98" s="186"/>
      <c r="I98" s="186"/>
      <c r="J98" s="187">
        <f>J120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170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6.25" customHeight="1">
      <c r="A108" s="36"/>
      <c r="B108" s="37"/>
      <c r="C108" s="38"/>
      <c r="D108" s="38"/>
      <c r="E108" s="172" t="str">
        <f>E7</f>
        <v>Odborné učiliště Příbram - kompletní rekonstrukce el. rozvodů - dílny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145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4" t="str">
        <f>E9</f>
        <v>14 - R12A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8"/>
      <c r="E112" s="38"/>
      <c r="F112" s="25" t="str">
        <f>F12</f>
        <v xml:space="preserve"> </v>
      </c>
      <c r="G112" s="38"/>
      <c r="H112" s="38"/>
      <c r="I112" s="30" t="s">
        <v>22</v>
      </c>
      <c r="J112" s="77" t="str">
        <f>IF(J12="","",J12)</f>
        <v>12. 5. 2021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24</v>
      </c>
      <c r="D114" s="38"/>
      <c r="E114" s="38"/>
      <c r="F114" s="25" t="str">
        <f>E15</f>
        <v xml:space="preserve"> </v>
      </c>
      <c r="G114" s="38"/>
      <c r="H114" s="38"/>
      <c r="I114" s="30" t="s">
        <v>29</v>
      </c>
      <c r="J114" s="34" t="str">
        <f>E21</f>
        <v xml:space="preserve"> 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27</v>
      </c>
      <c r="D115" s="38"/>
      <c r="E115" s="38"/>
      <c r="F115" s="25" t="str">
        <f>IF(E18="","",E18)</f>
        <v>Vyplň údaj</v>
      </c>
      <c r="G115" s="38"/>
      <c r="H115" s="38"/>
      <c r="I115" s="30" t="s">
        <v>31</v>
      </c>
      <c r="J115" s="34" t="str">
        <f>E24</f>
        <v xml:space="preserve"> 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89"/>
      <c r="B117" s="190"/>
      <c r="C117" s="191" t="s">
        <v>171</v>
      </c>
      <c r="D117" s="192" t="s">
        <v>58</v>
      </c>
      <c r="E117" s="192" t="s">
        <v>54</v>
      </c>
      <c r="F117" s="192" t="s">
        <v>55</v>
      </c>
      <c r="G117" s="192" t="s">
        <v>172</v>
      </c>
      <c r="H117" s="192" t="s">
        <v>173</v>
      </c>
      <c r="I117" s="192" t="s">
        <v>174</v>
      </c>
      <c r="J117" s="193" t="s">
        <v>149</v>
      </c>
      <c r="K117" s="194" t="s">
        <v>175</v>
      </c>
      <c r="L117" s="195"/>
      <c r="M117" s="98" t="s">
        <v>1</v>
      </c>
      <c r="N117" s="99" t="s">
        <v>37</v>
      </c>
      <c r="O117" s="99" t="s">
        <v>176</v>
      </c>
      <c r="P117" s="99" t="s">
        <v>177</v>
      </c>
      <c r="Q117" s="99" t="s">
        <v>178</v>
      </c>
      <c r="R117" s="99" t="s">
        <v>179</v>
      </c>
      <c r="S117" s="99" t="s">
        <v>180</v>
      </c>
      <c r="T117" s="100" t="s">
        <v>181</v>
      </c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</row>
    <row r="118" s="2" customFormat="1" ht="22.8" customHeight="1">
      <c r="A118" s="36"/>
      <c r="B118" s="37"/>
      <c r="C118" s="105" t="s">
        <v>182</v>
      </c>
      <c r="D118" s="38"/>
      <c r="E118" s="38"/>
      <c r="F118" s="38"/>
      <c r="G118" s="38"/>
      <c r="H118" s="38"/>
      <c r="I118" s="38"/>
      <c r="J118" s="196">
        <f>BK118</f>
        <v>0</v>
      </c>
      <c r="K118" s="38"/>
      <c r="L118" s="42"/>
      <c r="M118" s="101"/>
      <c r="N118" s="197"/>
      <c r="O118" s="102"/>
      <c r="P118" s="198">
        <f>P119</f>
        <v>0</v>
      </c>
      <c r="Q118" s="102"/>
      <c r="R118" s="198">
        <f>R119</f>
        <v>0</v>
      </c>
      <c r="S118" s="102"/>
      <c r="T118" s="199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72</v>
      </c>
      <c r="AU118" s="15" t="s">
        <v>151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72</v>
      </c>
      <c r="E119" s="204" t="s">
        <v>183</v>
      </c>
      <c r="F119" s="204" t="s">
        <v>183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81</v>
      </c>
      <c r="AT119" s="213" t="s">
        <v>72</v>
      </c>
      <c r="AU119" s="213" t="s">
        <v>73</v>
      </c>
      <c r="AY119" s="212" t="s">
        <v>184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72</v>
      </c>
      <c r="E120" s="215" t="s">
        <v>78</v>
      </c>
      <c r="F120" s="215" t="s">
        <v>120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SUM(P121:P133)</f>
        <v>0</v>
      </c>
      <c r="Q120" s="209"/>
      <c r="R120" s="210">
        <f>SUM(R121:R133)</f>
        <v>0</v>
      </c>
      <c r="S120" s="209"/>
      <c r="T120" s="211">
        <f>SUM(T121:T133)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81</v>
      </c>
      <c r="AT120" s="213" t="s">
        <v>72</v>
      </c>
      <c r="AU120" s="213" t="s">
        <v>81</v>
      </c>
      <c r="AY120" s="212" t="s">
        <v>184</v>
      </c>
      <c r="BK120" s="214">
        <f>SUM(BK121:BK133)</f>
        <v>0</v>
      </c>
    </row>
    <row r="121" s="2" customFormat="1" ht="16.5" customHeight="1">
      <c r="A121" s="36"/>
      <c r="B121" s="37"/>
      <c r="C121" s="217" t="s">
        <v>81</v>
      </c>
      <c r="D121" s="217" t="s">
        <v>185</v>
      </c>
      <c r="E121" s="218" t="s">
        <v>1237</v>
      </c>
      <c r="F121" s="219" t="s">
        <v>1344</v>
      </c>
      <c r="G121" s="220" t="s">
        <v>188</v>
      </c>
      <c r="H121" s="221">
        <v>1</v>
      </c>
      <c r="I121" s="222"/>
      <c r="J121" s="223">
        <f>ROUND(I121*H121,2)</f>
        <v>0</v>
      </c>
      <c r="K121" s="224"/>
      <c r="L121" s="225"/>
      <c r="M121" s="226" t="s">
        <v>1</v>
      </c>
      <c r="N121" s="227" t="s">
        <v>38</v>
      </c>
      <c r="O121" s="89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30" t="s">
        <v>189</v>
      </c>
      <c r="AT121" s="230" t="s">
        <v>185</v>
      </c>
      <c r="AU121" s="230" t="s">
        <v>83</v>
      </c>
      <c r="AY121" s="15" t="s">
        <v>184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5" t="s">
        <v>81</v>
      </c>
      <c r="BK121" s="231">
        <f>ROUND(I121*H121,2)</f>
        <v>0</v>
      </c>
      <c r="BL121" s="15" t="s">
        <v>190</v>
      </c>
      <c r="BM121" s="230" t="s">
        <v>83</v>
      </c>
    </row>
    <row r="122" s="2" customFormat="1" ht="16.5" customHeight="1">
      <c r="A122" s="36"/>
      <c r="B122" s="37"/>
      <c r="C122" s="217" t="s">
        <v>83</v>
      </c>
      <c r="D122" s="217" t="s">
        <v>185</v>
      </c>
      <c r="E122" s="218" t="s">
        <v>1239</v>
      </c>
      <c r="F122" s="219" t="s">
        <v>1008</v>
      </c>
      <c r="G122" s="220" t="s">
        <v>188</v>
      </c>
      <c r="H122" s="221">
        <v>1</v>
      </c>
      <c r="I122" s="222"/>
      <c r="J122" s="223">
        <f>ROUND(I122*H122,2)</f>
        <v>0</v>
      </c>
      <c r="K122" s="224"/>
      <c r="L122" s="225"/>
      <c r="M122" s="226" t="s">
        <v>1</v>
      </c>
      <c r="N122" s="227" t="s">
        <v>38</v>
      </c>
      <c r="O122" s="89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30" t="s">
        <v>189</v>
      </c>
      <c r="AT122" s="230" t="s">
        <v>185</v>
      </c>
      <c r="AU122" s="230" t="s">
        <v>83</v>
      </c>
      <c r="AY122" s="15" t="s">
        <v>184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5" t="s">
        <v>81</v>
      </c>
      <c r="BK122" s="231">
        <f>ROUND(I122*H122,2)</f>
        <v>0</v>
      </c>
      <c r="BL122" s="15" t="s">
        <v>190</v>
      </c>
      <c r="BM122" s="230" t="s">
        <v>190</v>
      </c>
    </row>
    <row r="123" s="2" customFormat="1" ht="16.5" customHeight="1">
      <c r="A123" s="36"/>
      <c r="B123" s="37"/>
      <c r="C123" s="217" t="s">
        <v>193</v>
      </c>
      <c r="D123" s="217" t="s">
        <v>185</v>
      </c>
      <c r="E123" s="218" t="s">
        <v>1240</v>
      </c>
      <c r="F123" s="219" t="s">
        <v>1010</v>
      </c>
      <c r="G123" s="220" t="s">
        <v>188</v>
      </c>
      <c r="H123" s="221">
        <v>14</v>
      </c>
      <c r="I123" s="222"/>
      <c r="J123" s="223">
        <f>ROUND(I123*H123,2)</f>
        <v>0</v>
      </c>
      <c r="K123" s="224"/>
      <c r="L123" s="225"/>
      <c r="M123" s="226" t="s">
        <v>1</v>
      </c>
      <c r="N123" s="227" t="s">
        <v>38</v>
      </c>
      <c r="O123" s="89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30" t="s">
        <v>189</v>
      </c>
      <c r="AT123" s="230" t="s">
        <v>185</v>
      </c>
      <c r="AU123" s="230" t="s">
        <v>83</v>
      </c>
      <c r="AY123" s="15" t="s">
        <v>184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5" t="s">
        <v>81</v>
      </c>
      <c r="BK123" s="231">
        <f>ROUND(I123*H123,2)</f>
        <v>0</v>
      </c>
      <c r="BL123" s="15" t="s">
        <v>190</v>
      </c>
      <c r="BM123" s="230" t="s">
        <v>196</v>
      </c>
    </row>
    <row r="124" s="2" customFormat="1" ht="16.5" customHeight="1">
      <c r="A124" s="36"/>
      <c r="B124" s="37"/>
      <c r="C124" s="217" t="s">
        <v>190</v>
      </c>
      <c r="D124" s="217" t="s">
        <v>185</v>
      </c>
      <c r="E124" s="218" t="s">
        <v>1242</v>
      </c>
      <c r="F124" s="219" t="s">
        <v>1345</v>
      </c>
      <c r="G124" s="220" t="s">
        <v>188</v>
      </c>
      <c r="H124" s="221">
        <v>1</v>
      </c>
      <c r="I124" s="222"/>
      <c r="J124" s="223">
        <f>ROUND(I124*H124,2)</f>
        <v>0</v>
      </c>
      <c r="K124" s="224"/>
      <c r="L124" s="225"/>
      <c r="M124" s="226" t="s">
        <v>1</v>
      </c>
      <c r="N124" s="227" t="s">
        <v>38</v>
      </c>
      <c r="O124" s="89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30" t="s">
        <v>189</v>
      </c>
      <c r="AT124" s="230" t="s">
        <v>185</v>
      </c>
      <c r="AU124" s="230" t="s">
        <v>83</v>
      </c>
      <c r="AY124" s="15" t="s">
        <v>184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5" t="s">
        <v>81</v>
      </c>
      <c r="BK124" s="231">
        <f>ROUND(I124*H124,2)</f>
        <v>0</v>
      </c>
      <c r="BL124" s="15" t="s">
        <v>190</v>
      </c>
      <c r="BM124" s="230" t="s">
        <v>189</v>
      </c>
    </row>
    <row r="125" s="2" customFormat="1" ht="16.5" customHeight="1">
      <c r="A125" s="36"/>
      <c r="B125" s="37"/>
      <c r="C125" s="217" t="s">
        <v>199</v>
      </c>
      <c r="D125" s="217" t="s">
        <v>185</v>
      </c>
      <c r="E125" s="218" t="s">
        <v>1244</v>
      </c>
      <c r="F125" s="219" t="s">
        <v>1018</v>
      </c>
      <c r="G125" s="220" t="s">
        <v>188</v>
      </c>
      <c r="H125" s="221">
        <v>2</v>
      </c>
      <c r="I125" s="222"/>
      <c r="J125" s="223">
        <f>ROUND(I125*H125,2)</f>
        <v>0</v>
      </c>
      <c r="K125" s="224"/>
      <c r="L125" s="225"/>
      <c r="M125" s="226" t="s">
        <v>1</v>
      </c>
      <c r="N125" s="227" t="s">
        <v>38</v>
      </c>
      <c r="O125" s="89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30" t="s">
        <v>189</v>
      </c>
      <c r="AT125" s="230" t="s">
        <v>185</v>
      </c>
      <c r="AU125" s="230" t="s">
        <v>83</v>
      </c>
      <c r="AY125" s="15" t="s">
        <v>184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5" t="s">
        <v>81</v>
      </c>
      <c r="BK125" s="231">
        <f>ROUND(I125*H125,2)</f>
        <v>0</v>
      </c>
      <c r="BL125" s="15" t="s">
        <v>190</v>
      </c>
      <c r="BM125" s="230" t="s">
        <v>108</v>
      </c>
    </row>
    <row r="126" s="2" customFormat="1" ht="16.5" customHeight="1">
      <c r="A126" s="36"/>
      <c r="B126" s="37"/>
      <c r="C126" s="217" t="s">
        <v>196</v>
      </c>
      <c r="D126" s="217" t="s">
        <v>185</v>
      </c>
      <c r="E126" s="218" t="s">
        <v>1245</v>
      </c>
      <c r="F126" s="219" t="s">
        <v>1024</v>
      </c>
      <c r="G126" s="220" t="s">
        <v>188</v>
      </c>
      <c r="H126" s="221">
        <v>1</v>
      </c>
      <c r="I126" s="222"/>
      <c r="J126" s="223">
        <f>ROUND(I126*H126,2)</f>
        <v>0</v>
      </c>
      <c r="K126" s="224"/>
      <c r="L126" s="225"/>
      <c r="M126" s="226" t="s">
        <v>1</v>
      </c>
      <c r="N126" s="227" t="s">
        <v>38</v>
      </c>
      <c r="O126" s="89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0" t="s">
        <v>189</v>
      </c>
      <c r="AT126" s="230" t="s">
        <v>185</v>
      </c>
      <c r="AU126" s="230" t="s">
        <v>83</v>
      </c>
      <c r="AY126" s="15" t="s">
        <v>184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5" t="s">
        <v>81</v>
      </c>
      <c r="BK126" s="231">
        <f>ROUND(I126*H126,2)</f>
        <v>0</v>
      </c>
      <c r="BL126" s="15" t="s">
        <v>190</v>
      </c>
      <c r="BM126" s="230" t="s">
        <v>114</v>
      </c>
    </row>
    <row r="127" s="2" customFormat="1" ht="16.5" customHeight="1">
      <c r="A127" s="36"/>
      <c r="B127" s="37"/>
      <c r="C127" s="217" t="s">
        <v>204</v>
      </c>
      <c r="D127" s="217" t="s">
        <v>185</v>
      </c>
      <c r="E127" s="218" t="s">
        <v>1246</v>
      </c>
      <c r="F127" s="219" t="s">
        <v>1026</v>
      </c>
      <c r="G127" s="220" t="s">
        <v>188</v>
      </c>
      <c r="H127" s="221">
        <v>2</v>
      </c>
      <c r="I127" s="222"/>
      <c r="J127" s="223">
        <f>ROUND(I127*H127,2)</f>
        <v>0</v>
      </c>
      <c r="K127" s="224"/>
      <c r="L127" s="225"/>
      <c r="M127" s="226" t="s">
        <v>1</v>
      </c>
      <c r="N127" s="227" t="s">
        <v>38</v>
      </c>
      <c r="O127" s="89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0" t="s">
        <v>189</v>
      </c>
      <c r="AT127" s="230" t="s">
        <v>185</v>
      </c>
      <c r="AU127" s="230" t="s">
        <v>83</v>
      </c>
      <c r="AY127" s="15" t="s">
        <v>184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5" t="s">
        <v>81</v>
      </c>
      <c r="BK127" s="231">
        <f>ROUND(I127*H127,2)</f>
        <v>0</v>
      </c>
      <c r="BL127" s="15" t="s">
        <v>190</v>
      </c>
      <c r="BM127" s="230" t="s">
        <v>119</v>
      </c>
    </row>
    <row r="128" s="2" customFormat="1" ht="16.5" customHeight="1">
      <c r="A128" s="36"/>
      <c r="B128" s="37"/>
      <c r="C128" s="217" t="s">
        <v>189</v>
      </c>
      <c r="D128" s="217" t="s">
        <v>185</v>
      </c>
      <c r="E128" s="218" t="s">
        <v>1248</v>
      </c>
      <c r="F128" s="219" t="s">
        <v>1028</v>
      </c>
      <c r="G128" s="220" t="s">
        <v>188</v>
      </c>
      <c r="H128" s="221">
        <v>1</v>
      </c>
      <c r="I128" s="222"/>
      <c r="J128" s="223">
        <f>ROUND(I128*H128,2)</f>
        <v>0</v>
      </c>
      <c r="K128" s="224"/>
      <c r="L128" s="225"/>
      <c r="M128" s="226" t="s">
        <v>1</v>
      </c>
      <c r="N128" s="227" t="s">
        <v>38</v>
      </c>
      <c r="O128" s="89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0" t="s">
        <v>189</v>
      </c>
      <c r="AT128" s="230" t="s">
        <v>185</v>
      </c>
      <c r="AU128" s="230" t="s">
        <v>83</v>
      </c>
      <c r="AY128" s="15" t="s">
        <v>184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5" t="s">
        <v>81</v>
      </c>
      <c r="BK128" s="231">
        <f>ROUND(I128*H128,2)</f>
        <v>0</v>
      </c>
      <c r="BL128" s="15" t="s">
        <v>190</v>
      </c>
      <c r="BM128" s="230" t="s">
        <v>124</v>
      </c>
    </row>
    <row r="129" s="2" customFormat="1" ht="16.5" customHeight="1">
      <c r="A129" s="36"/>
      <c r="B129" s="37"/>
      <c r="C129" s="217" t="s">
        <v>209</v>
      </c>
      <c r="D129" s="217" t="s">
        <v>185</v>
      </c>
      <c r="E129" s="218" t="s">
        <v>1249</v>
      </c>
      <c r="F129" s="219" t="s">
        <v>1347</v>
      </c>
      <c r="G129" s="220" t="s">
        <v>188</v>
      </c>
      <c r="H129" s="221">
        <v>1</v>
      </c>
      <c r="I129" s="222"/>
      <c r="J129" s="223">
        <f>ROUND(I129*H129,2)</f>
        <v>0</v>
      </c>
      <c r="K129" s="224"/>
      <c r="L129" s="225"/>
      <c r="M129" s="226" t="s">
        <v>1</v>
      </c>
      <c r="N129" s="227" t="s">
        <v>38</v>
      </c>
      <c r="O129" s="89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0" t="s">
        <v>189</v>
      </c>
      <c r="AT129" s="230" t="s">
        <v>185</v>
      </c>
      <c r="AU129" s="230" t="s">
        <v>83</v>
      </c>
      <c r="AY129" s="15" t="s">
        <v>184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5" t="s">
        <v>81</v>
      </c>
      <c r="BK129" s="231">
        <f>ROUND(I129*H129,2)</f>
        <v>0</v>
      </c>
      <c r="BL129" s="15" t="s">
        <v>190</v>
      </c>
      <c r="BM129" s="230" t="s">
        <v>130</v>
      </c>
    </row>
    <row r="130" s="2" customFormat="1" ht="24.15" customHeight="1">
      <c r="A130" s="36"/>
      <c r="B130" s="37"/>
      <c r="C130" s="217" t="s">
        <v>108</v>
      </c>
      <c r="D130" s="217" t="s">
        <v>185</v>
      </c>
      <c r="E130" s="218" t="s">
        <v>1264</v>
      </c>
      <c r="F130" s="219" t="s">
        <v>1356</v>
      </c>
      <c r="G130" s="220" t="s">
        <v>560</v>
      </c>
      <c r="H130" s="221">
        <v>1</v>
      </c>
      <c r="I130" s="222"/>
      <c r="J130" s="223">
        <f>ROUND(I130*H130,2)</f>
        <v>0</v>
      </c>
      <c r="K130" s="224"/>
      <c r="L130" s="225"/>
      <c r="M130" s="226" t="s">
        <v>1</v>
      </c>
      <c r="N130" s="227" t="s">
        <v>38</v>
      </c>
      <c r="O130" s="89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0" t="s">
        <v>189</v>
      </c>
      <c r="AT130" s="230" t="s">
        <v>185</v>
      </c>
      <c r="AU130" s="230" t="s">
        <v>83</v>
      </c>
      <c r="AY130" s="15" t="s">
        <v>184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5" t="s">
        <v>81</v>
      </c>
      <c r="BK130" s="231">
        <f>ROUND(I130*H130,2)</f>
        <v>0</v>
      </c>
      <c r="BL130" s="15" t="s">
        <v>190</v>
      </c>
      <c r="BM130" s="230" t="s">
        <v>136</v>
      </c>
    </row>
    <row r="131" s="2" customFormat="1" ht="16.5" customHeight="1">
      <c r="A131" s="36"/>
      <c r="B131" s="37"/>
      <c r="C131" s="237" t="s">
        <v>111</v>
      </c>
      <c r="D131" s="237" t="s">
        <v>858</v>
      </c>
      <c r="E131" s="238" t="s">
        <v>1265</v>
      </c>
      <c r="F131" s="239" t="s">
        <v>1093</v>
      </c>
      <c r="G131" s="240" t="s">
        <v>861</v>
      </c>
      <c r="H131" s="241">
        <v>67</v>
      </c>
      <c r="I131" s="242"/>
      <c r="J131" s="243">
        <f>ROUND(I131*H131,2)</f>
        <v>0</v>
      </c>
      <c r="K131" s="244"/>
      <c r="L131" s="42"/>
      <c r="M131" s="245" t="s">
        <v>1</v>
      </c>
      <c r="N131" s="246" t="s">
        <v>38</v>
      </c>
      <c r="O131" s="89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0" t="s">
        <v>190</v>
      </c>
      <c r="AT131" s="230" t="s">
        <v>858</v>
      </c>
      <c r="AU131" s="230" t="s">
        <v>83</v>
      </c>
      <c r="AY131" s="15" t="s">
        <v>184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5" t="s">
        <v>81</v>
      </c>
      <c r="BK131" s="231">
        <f>ROUND(I131*H131,2)</f>
        <v>0</v>
      </c>
      <c r="BL131" s="15" t="s">
        <v>190</v>
      </c>
      <c r="BM131" s="230" t="s">
        <v>141</v>
      </c>
    </row>
    <row r="132" s="2" customFormat="1" ht="16.5" customHeight="1">
      <c r="A132" s="36"/>
      <c r="B132" s="37"/>
      <c r="C132" s="237" t="s">
        <v>114</v>
      </c>
      <c r="D132" s="237" t="s">
        <v>858</v>
      </c>
      <c r="E132" s="238" t="s">
        <v>1266</v>
      </c>
      <c r="F132" s="239" t="s">
        <v>1377</v>
      </c>
      <c r="G132" s="240" t="s">
        <v>188</v>
      </c>
      <c r="H132" s="241">
        <v>1</v>
      </c>
      <c r="I132" s="242"/>
      <c r="J132" s="243">
        <f>ROUND(I132*H132,2)</f>
        <v>0</v>
      </c>
      <c r="K132" s="244"/>
      <c r="L132" s="42"/>
      <c r="M132" s="245" t="s">
        <v>1</v>
      </c>
      <c r="N132" s="246" t="s">
        <v>38</v>
      </c>
      <c r="O132" s="89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0" t="s">
        <v>190</v>
      </c>
      <c r="AT132" s="230" t="s">
        <v>858</v>
      </c>
      <c r="AU132" s="230" t="s">
        <v>83</v>
      </c>
      <c r="AY132" s="15" t="s">
        <v>184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5" t="s">
        <v>81</v>
      </c>
      <c r="BK132" s="231">
        <f>ROUND(I132*H132,2)</f>
        <v>0</v>
      </c>
      <c r="BL132" s="15" t="s">
        <v>190</v>
      </c>
      <c r="BM132" s="230" t="s">
        <v>218</v>
      </c>
    </row>
    <row r="133" s="2" customFormat="1" ht="16.5" customHeight="1">
      <c r="A133" s="36"/>
      <c r="B133" s="37"/>
      <c r="C133" s="237" t="s">
        <v>14</v>
      </c>
      <c r="D133" s="237" t="s">
        <v>858</v>
      </c>
      <c r="E133" s="238" t="s">
        <v>1267</v>
      </c>
      <c r="F133" s="239" t="s">
        <v>1378</v>
      </c>
      <c r="G133" s="240" t="s">
        <v>188</v>
      </c>
      <c r="H133" s="241">
        <v>1</v>
      </c>
      <c r="I133" s="242"/>
      <c r="J133" s="243">
        <f>ROUND(I133*H133,2)</f>
        <v>0</v>
      </c>
      <c r="K133" s="244"/>
      <c r="L133" s="42"/>
      <c r="M133" s="260" t="s">
        <v>1</v>
      </c>
      <c r="N133" s="261" t="s">
        <v>38</v>
      </c>
      <c r="O133" s="262"/>
      <c r="P133" s="263">
        <f>O133*H133</f>
        <v>0</v>
      </c>
      <c r="Q133" s="263">
        <v>0</v>
      </c>
      <c r="R133" s="263">
        <f>Q133*H133</f>
        <v>0</v>
      </c>
      <c r="S133" s="263">
        <v>0</v>
      </c>
      <c r="T133" s="264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0" t="s">
        <v>190</v>
      </c>
      <c r="AT133" s="230" t="s">
        <v>858</v>
      </c>
      <c r="AU133" s="230" t="s">
        <v>83</v>
      </c>
      <c r="AY133" s="15" t="s">
        <v>184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5" t="s">
        <v>81</v>
      </c>
      <c r="BK133" s="231">
        <f>ROUND(I133*H133,2)</f>
        <v>0</v>
      </c>
      <c r="BL133" s="15" t="s">
        <v>190</v>
      </c>
      <c r="BM133" s="230" t="s">
        <v>221</v>
      </c>
    </row>
    <row r="134" s="2" customFormat="1" ht="6.96" customHeight="1">
      <c r="A134" s="36"/>
      <c r="B134" s="64"/>
      <c r="C134" s="65"/>
      <c r="D134" s="65"/>
      <c r="E134" s="65"/>
      <c r="F134" s="65"/>
      <c r="G134" s="65"/>
      <c r="H134" s="65"/>
      <c r="I134" s="65"/>
      <c r="J134" s="65"/>
      <c r="K134" s="65"/>
      <c r="L134" s="42"/>
      <c r="M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</sheetData>
  <sheetProtection sheet="1" autoFilter="0" formatColumns="0" formatRows="0" objects="1" scenarios="1" spinCount="100000" saltValue="TSTK8mnv/d7f8VfD5r3w8pcEJ5keI64XrUYYXPLQS+21W8+/A6rezoOZ5ImpobZob/yg2ipm0D2EwctdhDp2xQ==" hashValue="X7u6vZIucvaBzGK6xMZksHz+rXNfJE+vDFJleiGVLKx34gOt3IAQ/UsbqKNBO7aw6UAMuHsu4jtXoskjlD6reQ==" algorithmName="SHA-512" password="CC35"/>
  <autoFilter ref="C117:K13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144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Odborné učiliště Příbram - kompletní rekonstrukce el. rozvodů - dílny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145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1379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12. 5. 2021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ROUND(J118,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ROUND((SUM(BE118:BE165)),  2)</f>
        <v>0</v>
      </c>
      <c r="G33" s="36"/>
      <c r="H33" s="36"/>
      <c r="I33" s="153">
        <v>0.20999999999999999</v>
      </c>
      <c r="J33" s="152">
        <f>ROUND(((SUM(BE118:BE165))*I33),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ROUND((SUM(BF118:BF165)),  2)</f>
        <v>0</v>
      </c>
      <c r="G34" s="36"/>
      <c r="H34" s="36"/>
      <c r="I34" s="153">
        <v>0.14999999999999999</v>
      </c>
      <c r="J34" s="152">
        <f>ROUND(((SUM(BF118:BF165))*I34),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ROUND((SUM(BG118:BG165)),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ROUND((SUM(BH118:BH165)),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ROUND((SUM(BI118:BI165)),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Odborné učiliště Příbram - kompletní rekonstrukce el. rozvodů - dílny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145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15 - R13A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12. 5. 2021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148</v>
      </c>
      <c r="D94" s="174"/>
      <c r="E94" s="174"/>
      <c r="F94" s="174"/>
      <c r="G94" s="174"/>
      <c r="H94" s="174"/>
      <c r="I94" s="174"/>
      <c r="J94" s="175" t="s">
        <v>149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150</v>
      </c>
      <c r="D96" s="38"/>
      <c r="E96" s="38"/>
      <c r="F96" s="38"/>
      <c r="G96" s="38"/>
      <c r="H96" s="38"/>
      <c r="I96" s="38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151</v>
      </c>
    </row>
    <row r="97" s="9" customFormat="1" ht="24.96" customHeight="1">
      <c r="A97" s="9"/>
      <c r="B97" s="177"/>
      <c r="C97" s="178"/>
      <c r="D97" s="179" t="s">
        <v>152</v>
      </c>
      <c r="E97" s="180"/>
      <c r="F97" s="180"/>
      <c r="G97" s="180"/>
      <c r="H97" s="180"/>
      <c r="I97" s="180"/>
      <c r="J97" s="181">
        <f>J119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1380</v>
      </c>
      <c r="E98" s="186"/>
      <c r="F98" s="186"/>
      <c r="G98" s="186"/>
      <c r="H98" s="186"/>
      <c r="I98" s="186"/>
      <c r="J98" s="187">
        <f>J120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170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6.25" customHeight="1">
      <c r="A108" s="36"/>
      <c r="B108" s="37"/>
      <c r="C108" s="38"/>
      <c r="D108" s="38"/>
      <c r="E108" s="172" t="str">
        <f>E7</f>
        <v>Odborné učiliště Příbram - kompletní rekonstrukce el. rozvodů - dílny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145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4" t="str">
        <f>E9</f>
        <v>15 - R13A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8"/>
      <c r="E112" s="38"/>
      <c r="F112" s="25" t="str">
        <f>F12</f>
        <v xml:space="preserve"> </v>
      </c>
      <c r="G112" s="38"/>
      <c r="H112" s="38"/>
      <c r="I112" s="30" t="s">
        <v>22</v>
      </c>
      <c r="J112" s="77" t="str">
        <f>IF(J12="","",J12)</f>
        <v>12. 5. 2021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24</v>
      </c>
      <c r="D114" s="38"/>
      <c r="E114" s="38"/>
      <c r="F114" s="25" t="str">
        <f>E15</f>
        <v xml:space="preserve"> </v>
      </c>
      <c r="G114" s="38"/>
      <c r="H114" s="38"/>
      <c r="I114" s="30" t="s">
        <v>29</v>
      </c>
      <c r="J114" s="34" t="str">
        <f>E21</f>
        <v xml:space="preserve"> 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27</v>
      </c>
      <c r="D115" s="38"/>
      <c r="E115" s="38"/>
      <c r="F115" s="25" t="str">
        <f>IF(E18="","",E18)</f>
        <v>Vyplň údaj</v>
      </c>
      <c r="G115" s="38"/>
      <c r="H115" s="38"/>
      <c r="I115" s="30" t="s">
        <v>31</v>
      </c>
      <c r="J115" s="34" t="str">
        <f>E24</f>
        <v xml:space="preserve"> 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89"/>
      <c r="B117" s="190"/>
      <c r="C117" s="191" t="s">
        <v>171</v>
      </c>
      <c r="D117" s="192" t="s">
        <v>58</v>
      </c>
      <c r="E117" s="192" t="s">
        <v>54</v>
      </c>
      <c r="F117" s="192" t="s">
        <v>55</v>
      </c>
      <c r="G117" s="192" t="s">
        <v>172</v>
      </c>
      <c r="H117" s="192" t="s">
        <v>173</v>
      </c>
      <c r="I117" s="192" t="s">
        <v>174</v>
      </c>
      <c r="J117" s="193" t="s">
        <v>149</v>
      </c>
      <c r="K117" s="194" t="s">
        <v>175</v>
      </c>
      <c r="L117" s="195"/>
      <c r="M117" s="98" t="s">
        <v>1</v>
      </c>
      <c r="N117" s="99" t="s">
        <v>37</v>
      </c>
      <c r="O117" s="99" t="s">
        <v>176</v>
      </c>
      <c r="P117" s="99" t="s">
        <v>177</v>
      </c>
      <c r="Q117" s="99" t="s">
        <v>178</v>
      </c>
      <c r="R117" s="99" t="s">
        <v>179</v>
      </c>
      <c r="S117" s="99" t="s">
        <v>180</v>
      </c>
      <c r="T117" s="100" t="s">
        <v>181</v>
      </c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</row>
    <row r="118" s="2" customFormat="1" ht="22.8" customHeight="1">
      <c r="A118" s="36"/>
      <c r="B118" s="37"/>
      <c r="C118" s="105" t="s">
        <v>182</v>
      </c>
      <c r="D118" s="38"/>
      <c r="E118" s="38"/>
      <c r="F118" s="38"/>
      <c r="G118" s="38"/>
      <c r="H118" s="38"/>
      <c r="I118" s="38"/>
      <c r="J118" s="196">
        <f>BK118</f>
        <v>0</v>
      </c>
      <c r="K118" s="38"/>
      <c r="L118" s="42"/>
      <c r="M118" s="101"/>
      <c r="N118" s="197"/>
      <c r="O118" s="102"/>
      <c r="P118" s="198">
        <f>P119</f>
        <v>0</v>
      </c>
      <c r="Q118" s="102"/>
      <c r="R118" s="198">
        <f>R119</f>
        <v>0</v>
      </c>
      <c r="S118" s="102"/>
      <c r="T118" s="199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72</v>
      </c>
      <c r="AU118" s="15" t="s">
        <v>151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72</v>
      </c>
      <c r="E119" s="204" t="s">
        <v>183</v>
      </c>
      <c r="F119" s="204" t="s">
        <v>183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81</v>
      </c>
      <c r="AT119" s="213" t="s">
        <v>72</v>
      </c>
      <c r="AU119" s="213" t="s">
        <v>73</v>
      </c>
      <c r="AY119" s="212" t="s">
        <v>184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72</v>
      </c>
      <c r="E120" s="215" t="s">
        <v>78</v>
      </c>
      <c r="F120" s="215" t="s">
        <v>122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SUM(P121:P165)</f>
        <v>0</v>
      </c>
      <c r="Q120" s="209"/>
      <c r="R120" s="210">
        <f>SUM(R121:R165)</f>
        <v>0</v>
      </c>
      <c r="S120" s="209"/>
      <c r="T120" s="211">
        <f>SUM(T121:T165)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81</v>
      </c>
      <c r="AT120" s="213" t="s">
        <v>72</v>
      </c>
      <c r="AU120" s="213" t="s">
        <v>81</v>
      </c>
      <c r="AY120" s="212" t="s">
        <v>184</v>
      </c>
      <c r="BK120" s="214">
        <f>SUM(BK121:BK165)</f>
        <v>0</v>
      </c>
    </row>
    <row r="121" s="2" customFormat="1" ht="16.5" customHeight="1">
      <c r="A121" s="36"/>
      <c r="B121" s="37"/>
      <c r="C121" s="217" t="s">
        <v>81</v>
      </c>
      <c r="D121" s="217" t="s">
        <v>185</v>
      </c>
      <c r="E121" s="218" t="s">
        <v>1237</v>
      </c>
      <c r="F121" s="219" t="s">
        <v>1381</v>
      </c>
      <c r="G121" s="220" t="s">
        <v>188</v>
      </c>
      <c r="H121" s="221">
        <v>1</v>
      </c>
      <c r="I121" s="222"/>
      <c r="J121" s="223">
        <f>ROUND(I121*H121,2)</f>
        <v>0</v>
      </c>
      <c r="K121" s="224"/>
      <c r="L121" s="225"/>
      <c r="M121" s="226" t="s">
        <v>1</v>
      </c>
      <c r="N121" s="227" t="s">
        <v>38</v>
      </c>
      <c r="O121" s="89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30" t="s">
        <v>189</v>
      </c>
      <c r="AT121" s="230" t="s">
        <v>185</v>
      </c>
      <c r="AU121" s="230" t="s">
        <v>83</v>
      </c>
      <c r="AY121" s="15" t="s">
        <v>184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5" t="s">
        <v>81</v>
      </c>
      <c r="BK121" s="231">
        <f>ROUND(I121*H121,2)</f>
        <v>0</v>
      </c>
      <c r="BL121" s="15" t="s">
        <v>190</v>
      </c>
      <c r="BM121" s="230" t="s">
        <v>83</v>
      </c>
    </row>
    <row r="122" s="2" customFormat="1" ht="16.5" customHeight="1">
      <c r="A122" s="36"/>
      <c r="B122" s="37"/>
      <c r="C122" s="217" t="s">
        <v>83</v>
      </c>
      <c r="D122" s="217" t="s">
        <v>185</v>
      </c>
      <c r="E122" s="218" t="s">
        <v>1239</v>
      </c>
      <c r="F122" s="219" t="s">
        <v>1008</v>
      </c>
      <c r="G122" s="220" t="s">
        <v>188</v>
      </c>
      <c r="H122" s="221">
        <v>3</v>
      </c>
      <c r="I122" s="222"/>
      <c r="J122" s="223">
        <f>ROUND(I122*H122,2)</f>
        <v>0</v>
      </c>
      <c r="K122" s="224"/>
      <c r="L122" s="225"/>
      <c r="M122" s="226" t="s">
        <v>1</v>
      </c>
      <c r="N122" s="227" t="s">
        <v>38</v>
      </c>
      <c r="O122" s="89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30" t="s">
        <v>189</v>
      </c>
      <c r="AT122" s="230" t="s">
        <v>185</v>
      </c>
      <c r="AU122" s="230" t="s">
        <v>83</v>
      </c>
      <c r="AY122" s="15" t="s">
        <v>184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5" t="s">
        <v>81</v>
      </c>
      <c r="BK122" s="231">
        <f>ROUND(I122*H122,2)</f>
        <v>0</v>
      </c>
      <c r="BL122" s="15" t="s">
        <v>190</v>
      </c>
      <c r="BM122" s="230" t="s">
        <v>190</v>
      </c>
    </row>
    <row r="123" s="2" customFormat="1" ht="16.5" customHeight="1">
      <c r="A123" s="36"/>
      <c r="B123" s="37"/>
      <c r="C123" s="217" t="s">
        <v>193</v>
      </c>
      <c r="D123" s="217" t="s">
        <v>185</v>
      </c>
      <c r="E123" s="218" t="s">
        <v>1240</v>
      </c>
      <c r="F123" s="219" t="s">
        <v>1010</v>
      </c>
      <c r="G123" s="220" t="s">
        <v>188</v>
      </c>
      <c r="H123" s="221">
        <v>9</v>
      </c>
      <c r="I123" s="222"/>
      <c r="J123" s="223">
        <f>ROUND(I123*H123,2)</f>
        <v>0</v>
      </c>
      <c r="K123" s="224"/>
      <c r="L123" s="225"/>
      <c r="M123" s="226" t="s">
        <v>1</v>
      </c>
      <c r="N123" s="227" t="s">
        <v>38</v>
      </c>
      <c r="O123" s="89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30" t="s">
        <v>189</v>
      </c>
      <c r="AT123" s="230" t="s">
        <v>185</v>
      </c>
      <c r="AU123" s="230" t="s">
        <v>83</v>
      </c>
      <c r="AY123" s="15" t="s">
        <v>184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5" t="s">
        <v>81</v>
      </c>
      <c r="BK123" s="231">
        <f>ROUND(I123*H123,2)</f>
        <v>0</v>
      </c>
      <c r="BL123" s="15" t="s">
        <v>190</v>
      </c>
      <c r="BM123" s="230" t="s">
        <v>196</v>
      </c>
    </row>
    <row r="124" s="2" customFormat="1" ht="16.5" customHeight="1">
      <c r="A124" s="36"/>
      <c r="B124" s="37"/>
      <c r="C124" s="217" t="s">
        <v>190</v>
      </c>
      <c r="D124" s="217" t="s">
        <v>185</v>
      </c>
      <c r="E124" s="218" t="s">
        <v>1241</v>
      </c>
      <c r="F124" s="219" t="s">
        <v>1012</v>
      </c>
      <c r="G124" s="220" t="s">
        <v>188</v>
      </c>
      <c r="H124" s="221">
        <v>1</v>
      </c>
      <c r="I124" s="222"/>
      <c r="J124" s="223">
        <f>ROUND(I124*H124,2)</f>
        <v>0</v>
      </c>
      <c r="K124" s="224"/>
      <c r="L124" s="225"/>
      <c r="M124" s="226" t="s">
        <v>1</v>
      </c>
      <c r="N124" s="227" t="s">
        <v>38</v>
      </c>
      <c r="O124" s="89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30" t="s">
        <v>189</v>
      </c>
      <c r="AT124" s="230" t="s">
        <v>185</v>
      </c>
      <c r="AU124" s="230" t="s">
        <v>83</v>
      </c>
      <c r="AY124" s="15" t="s">
        <v>184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5" t="s">
        <v>81</v>
      </c>
      <c r="BK124" s="231">
        <f>ROUND(I124*H124,2)</f>
        <v>0</v>
      </c>
      <c r="BL124" s="15" t="s">
        <v>190</v>
      </c>
      <c r="BM124" s="230" t="s">
        <v>189</v>
      </c>
    </row>
    <row r="125" s="2" customFormat="1" ht="16.5" customHeight="1">
      <c r="A125" s="36"/>
      <c r="B125" s="37"/>
      <c r="C125" s="217" t="s">
        <v>199</v>
      </c>
      <c r="D125" s="217" t="s">
        <v>185</v>
      </c>
      <c r="E125" s="218" t="s">
        <v>1242</v>
      </c>
      <c r="F125" s="219" t="s">
        <v>1014</v>
      </c>
      <c r="G125" s="220" t="s">
        <v>188</v>
      </c>
      <c r="H125" s="221">
        <v>1</v>
      </c>
      <c r="I125" s="222"/>
      <c r="J125" s="223">
        <f>ROUND(I125*H125,2)</f>
        <v>0</v>
      </c>
      <c r="K125" s="224"/>
      <c r="L125" s="225"/>
      <c r="M125" s="226" t="s">
        <v>1</v>
      </c>
      <c r="N125" s="227" t="s">
        <v>38</v>
      </c>
      <c r="O125" s="89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30" t="s">
        <v>189</v>
      </c>
      <c r="AT125" s="230" t="s">
        <v>185</v>
      </c>
      <c r="AU125" s="230" t="s">
        <v>83</v>
      </c>
      <c r="AY125" s="15" t="s">
        <v>184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5" t="s">
        <v>81</v>
      </c>
      <c r="BK125" s="231">
        <f>ROUND(I125*H125,2)</f>
        <v>0</v>
      </c>
      <c r="BL125" s="15" t="s">
        <v>190</v>
      </c>
      <c r="BM125" s="230" t="s">
        <v>108</v>
      </c>
    </row>
    <row r="126" s="2" customFormat="1" ht="16.5" customHeight="1">
      <c r="A126" s="36"/>
      <c r="B126" s="37"/>
      <c r="C126" s="217" t="s">
        <v>196</v>
      </c>
      <c r="D126" s="217" t="s">
        <v>185</v>
      </c>
      <c r="E126" s="218" t="s">
        <v>1243</v>
      </c>
      <c r="F126" s="219" t="s">
        <v>1018</v>
      </c>
      <c r="G126" s="220" t="s">
        <v>188</v>
      </c>
      <c r="H126" s="221">
        <v>4</v>
      </c>
      <c r="I126" s="222"/>
      <c r="J126" s="223">
        <f>ROUND(I126*H126,2)</f>
        <v>0</v>
      </c>
      <c r="K126" s="224"/>
      <c r="L126" s="225"/>
      <c r="M126" s="226" t="s">
        <v>1</v>
      </c>
      <c r="N126" s="227" t="s">
        <v>38</v>
      </c>
      <c r="O126" s="89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0" t="s">
        <v>189</v>
      </c>
      <c r="AT126" s="230" t="s">
        <v>185</v>
      </c>
      <c r="AU126" s="230" t="s">
        <v>83</v>
      </c>
      <c r="AY126" s="15" t="s">
        <v>184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5" t="s">
        <v>81</v>
      </c>
      <c r="BK126" s="231">
        <f>ROUND(I126*H126,2)</f>
        <v>0</v>
      </c>
      <c r="BL126" s="15" t="s">
        <v>190</v>
      </c>
      <c r="BM126" s="230" t="s">
        <v>114</v>
      </c>
    </row>
    <row r="127" s="2" customFormat="1" ht="16.5" customHeight="1">
      <c r="A127" s="36"/>
      <c r="B127" s="37"/>
      <c r="C127" s="217" t="s">
        <v>242</v>
      </c>
      <c r="D127" s="217" t="s">
        <v>185</v>
      </c>
      <c r="E127" s="218" t="s">
        <v>1318</v>
      </c>
      <c r="F127" s="219" t="s">
        <v>1021</v>
      </c>
      <c r="G127" s="220" t="s">
        <v>188</v>
      </c>
      <c r="H127" s="221">
        <v>2</v>
      </c>
      <c r="I127" s="222"/>
      <c r="J127" s="223">
        <f>ROUND(I127*H127,2)</f>
        <v>0</v>
      </c>
      <c r="K127" s="224"/>
      <c r="L127" s="225"/>
      <c r="M127" s="226" t="s">
        <v>1</v>
      </c>
      <c r="N127" s="227" t="s">
        <v>38</v>
      </c>
      <c r="O127" s="89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0" t="s">
        <v>189</v>
      </c>
      <c r="AT127" s="230" t="s">
        <v>185</v>
      </c>
      <c r="AU127" s="230" t="s">
        <v>83</v>
      </c>
      <c r="AY127" s="15" t="s">
        <v>184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5" t="s">
        <v>81</v>
      </c>
      <c r="BK127" s="231">
        <f>ROUND(I127*H127,2)</f>
        <v>0</v>
      </c>
      <c r="BL127" s="15" t="s">
        <v>190</v>
      </c>
      <c r="BM127" s="230" t="s">
        <v>1382</v>
      </c>
    </row>
    <row r="128" s="2" customFormat="1" ht="16.5" customHeight="1">
      <c r="A128" s="36"/>
      <c r="B128" s="37"/>
      <c r="C128" s="217" t="s">
        <v>204</v>
      </c>
      <c r="D128" s="217" t="s">
        <v>185</v>
      </c>
      <c r="E128" s="218" t="s">
        <v>1244</v>
      </c>
      <c r="F128" s="219" t="s">
        <v>1016</v>
      </c>
      <c r="G128" s="220" t="s">
        <v>188</v>
      </c>
      <c r="H128" s="221">
        <v>1</v>
      </c>
      <c r="I128" s="222"/>
      <c r="J128" s="223">
        <f>ROUND(I128*H128,2)</f>
        <v>0</v>
      </c>
      <c r="K128" s="224"/>
      <c r="L128" s="225"/>
      <c r="M128" s="226" t="s">
        <v>1</v>
      </c>
      <c r="N128" s="227" t="s">
        <v>38</v>
      </c>
      <c r="O128" s="89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0" t="s">
        <v>189</v>
      </c>
      <c r="AT128" s="230" t="s">
        <v>185</v>
      </c>
      <c r="AU128" s="230" t="s">
        <v>83</v>
      </c>
      <c r="AY128" s="15" t="s">
        <v>184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5" t="s">
        <v>81</v>
      </c>
      <c r="BK128" s="231">
        <f>ROUND(I128*H128,2)</f>
        <v>0</v>
      </c>
      <c r="BL128" s="15" t="s">
        <v>190</v>
      </c>
      <c r="BM128" s="230" t="s">
        <v>119</v>
      </c>
    </row>
    <row r="129" s="2" customFormat="1" ht="16.5" customHeight="1">
      <c r="A129" s="36"/>
      <c r="B129" s="37"/>
      <c r="C129" s="217" t="s">
        <v>189</v>
      </c>
      <c r="D129" s="217" t="s">
        <v>185</v>
      </c>
      <c r="E129" s="218" t="s">
        <v>1245</v>
      </c>
      <c r="F129" s="219" t="s">
        <v>1024</v>
      </c>
      <c r="G129" s="220" t="s">
        <v>188</v>
      </c>
      <c r="H129" s="221">
        <v>1</v>
      </c>
      <c r="I129" s="222"/>
      <c r="J129" s="223">
        <f>ROUND(I129*H129,2)</f>
        <v>0</v>
      </c>
      <c r="K129" s="224"/>
      <c r="L129" s="225"/>
      <c r="M129" s="226" t="s">
        <v>1</v>
      </c>
      <c r="N129" s="227" t="s">
        <v>38</v>
      </c>
      <c r="O129" s="89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0" t="s">
        <v>189</v>
      </c>
      <c r="AT129" s="230" t="s">
        <v>185</v>
      </c>
      <c r="AU129" s="230" t="s">
        <v>83</v>
      </c>
      <c r="AY129" s="15" t="s">
        <v>184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5" t="s">
        <v>81</v>
      </c>
      <c r="BK129" s="231">
        <f>ROUND(I129*H129,2)</f>
        <v>0</v>
      </c>
      <c r="BL129" s="15" t="s">
        <v>190</v>
      </c>
      <c r="BM129" s="230" t="s">
        <v>124</v>
      </c>
    </row>
    <row r="130" s="2" customFormat="1" ht="16.5" customHeight="1">
      <c r="A130" s="36"/>
      <c r="B130" s="37"/>
      <c r="C130" s="217" t="s">
        <v>209</v>
      </c>
      <c r="D130" s="217" t="s">
        <v>185</v>
      </c>
      <c r="E130" s="218" t="s">
        <v>1246</v>
      </c>
      <c r="F130" s="219" t="s">
        <v>1115</v>
      </c>
      <c r="G130" s="220" t="s">
        <v>188</v>
      </c>
      <c r="H130" s="221">
        <v>6</v>
      </c>
      <c r="I130" s="222"/>
      <c r="J130" s="223">
        <f>ROUND(I130*H130,2)</f>
        <v>0</v>
      </c>
      <c r="K130" s="224"/>
      <c r="L130" s="225"/>
      <c r="M130" s="226" t="s">
        <v>1</v>
      </c>
      <c r="N130" s="227" t="s">
        <v>38</v>
      </c>
      <c r="O130" s="89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0" t="s">
        <v>189</v>
      </c>
      <c r="AT130" s="230" t="s">
        <v>185</v>
      </c>
      <c r="AU130" s="230" t="s">
        <v>83</v>
      </c>
      <c r="AY130" s="15" t="s">
        <v>184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5" t="s">
        <v>81</v>
      </c>
      <c r="BK130" s="231">
        <f>ROUND(I130*H130,2)</f>
        <v>0</v>
      </c>
      <c r="BL130" s="15" t="s">
        <v>190</v>
      </c>
      <c r="BM130" s="230" t="s">
        <v>130</v>
      </c>
    </row>
    <row r="131" s="2" customFormat="1" ht="16.5" customHeight="1">
      <c r="A131" s="36"/>
      <c r="B131" s="37"/>
      <c r="C131" s="217" t="s">
        <v>108</v>
      </c>
      <c r="D131" s="217" t="s">
        <v>185</v>
      </c>
      <c r="E131" s="218" t="s">
        <v>1248</v>
      </c>
      <c r="F131" s="219" t="s">
        <v>1028</v>
      </c>
      <c r="G131" s="220" t="s">
        <v>188</v>
      </c>
      <c r="H131" s="221">
        <v>1</v>
      </c>
      <c r="I131" s="222"/>
      <c r="J131" s="223">
        <f>ROUND(I131*H131,2)</f>
        <v>0</v>
      </c>
      <c r="K131" s="224"/>
      <c r="L131" s="225"/>
      <c r="M131" s="226" t="s">
        <v>1</v>
      </c>
      <c r="N131" s="227" t="s">
        <v>38</v>
      </c>
      <c r="O131" s="89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0" t="s">
        <v>189</v>
      </c>
      <c r="AT131" s="230" t="s">
        <v>185</v>
      </c>
      <c r="AU131" s="230" t="s">
        <v>83</v>
      </c>
      <c r="AY131" s="15" t="s">
        <v>184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5" t="s">
        <v>81</v>
      </c>
      <c r="BK131" s="231">
        <f>ROUND(I131*H131,2)</f>
        <v>0</v>
      </c>
      <c r="BL131" s="15" t="s">
        <v>190</v>
      </c>
      <c r="BM131" s="230" t="s">
        <v>136</v>
      </c>
    </row>
    <row r="132" s="2" customFormat="1" ht="16.5" customHeight="1">
      <c r="A132" s="36"/>
      <c r="B132" s="37"/>
      <c r="C132" s="217" t="s">
        <v>111</v>
      </c>
      <c r="D132" s="217" t="s">
        <v>185</v>
      </c>
      <c r="E132" s="218" t="s">
        <v>1249</v>
      </c>
      <c r="F132" s="219" t="s">
        <v>1030</v>
      </c>
      <c r="G132" s="220" t="s">
        <v>188</v>
      </c>
      <c r="H132" s="221">
        <v>3</v>
      </c>
      <c r="I132" s="222"/>
      <c r="J132" s="223">
        <f>ROUND(I132*H132,2)</f>
        <v>0</v>
      </c>
      <c r="K132" s="224"/>
      <c r="L132" s="225"/>
      <c r="M132" s="226" t="s">
        <v>1</v>
      </c>
      <c r="N132" s="227" t="s">
        <v>38</v>
      </c>
      <c r="O132" s="89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0" t="s">
        <v>189</v>
      </c>
      <c r="AT132" s="230" t="s">
        <v>185</v>
      </c>
      <c r="AU132" s="230" t="s">
        <v>83</v>
      </c>
      <c r="AY132" s="15" t="s">
        <v>184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5" t="s">
        <v>81</v>
      </c>
      <c r="BK132" s="231">
        <f>ROUND(I132*H132,2)</f>
        <v>0</v>
      </c>
      <c r="BL132" s="15" t="s">
        <v>190</v>
      </c>
      <c r="BM132" s="230" t="s">
        <v>141</v>
      </c>
    </row>
    <row r="133" s="2" customFormat="1" ht="16.5" customHeight="1">
      <c r="A133" s="36"/>
      <c r="B133" s="37"/>
      <c r="C133" s="217" t="s">
        <v>114</v>
      </c>
      <c r="D133" s="217" t="s">
        <v>185</v>
      </c>
      <c r="E133" s="218" t="s">
        <v>1250</v>
      </c>
      <c r="F133" s="219" t="s">
        <v>1120</v>
      </c>
      <c r="G133" s="220" t="s">
        <v>188</v>
      </c>
      <c r="H133" s="221">
        <v>1</v>
      </c>
      <c r="I133" s="222"/>
      <c r="J133" s="223">
        <f>ROUND(I133*H133,2)</f>
        <v>0</v>
      </c>
      <c r="K133" s="224"/>
      <c r="L133" s="225"/>
      <c r="M133" s="226" t="s">
        <v>1</v>
      </c>
      <c r="N133" s="227" t="s">
        <v>38</v>
      </c>
      <c r="O133" s="89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0" t="s">
        <v>189</v>
      </c>
      <c r="AT133" s="230" t="s">
        <v>185</v>
      </c>
      <c r="AU133" s="230" t="s">
        <v>83</v>
      </c>
      <c r="AY133" s="15" t="s">
        <v>184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5" t="s">
        <v>81</v>
      </c>
      <c r="BK133" s="231">
        <f>ROUND(I133*H133,2)</f>
        <v>0</v>
      </c>
      <c r="BL133" s="15" t="s">
        <v>190</v>
      </c>
      <c r="BM133" s="230" t="s">
        <v>218</v>
      </c>
    </row>
    <row r="134" s="2" customFormat="1" ht="16.5" customHeight="1">
      <c r="A134" s="36"/>
      <c r="B134" s="37"/>
      <c r="C134" s="217" t="s">
        <v>316</v>
      </c>
      <c r="D134" s="217" t="s">
        <v>185</v>
      </c>
      <c r="E134" s="218" t="s">
        <v>1383</v>
      </c>
      <c r="F134" s="219" t="s">
        <v>1034</v>
      </c>
      <c r="G134" s="220" t="s">
        <v>538</v>
      </c>
      <c r="H134" s="221">
        <v>100</v>
      </c>
      <c r="I134" s="222"/>
      <c r="J134" s="223">
        <f>ROUND(I134*H134,2)</f>
        <v>0</v>
      </c>
      <c r="K134" s="224"/>
      <c r="L134" s="225"/>
      <c r="M134" s="226" t="s">
        <v>1</v>
      </c>
      <c r="N134" s="227" t="s">
        <v>38</v>
      </c>
      <c r="O134" s="89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0" t="s">
        <v>189</v>
      </c>
      <c r="AT134" s="230" t="s">
        <v>185</v>
      </c>
      <c r="AU134" s="230" t="s">
        <v>83</v>
      </c>
      <c r="AY134" s="15" t="s">
        <v>184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5" t="s">
        <v>81</v>
      </c>
      <c r="BK134" s="231">
        <f>ROUND(I134*H134,2)</f>
        <v>0</v>
      </c>
      <c r="BL134" s="15" t="s">
        <v>190</v>
      </c>
      <c r="BM134" s="230" t="s">
        <v>1384</v>
      </c>
    </row>
    <row r="135" s="2" customFormat="1" ht="16.5" customHeight="1">
      <c r="A135" s="36"/>
      <c r="B135" s="37"/>
      <c r="C135" s="217" t="s">
        <v>119</v>
      </c>
      <c r="D135" s="217" t="s">
        <v>185</v>
      </c>
      <c r="E135" s="218" t="s">
        <v>1251</v>
      </c>
      <c r="F135" s="219" t="s">
        <v>1037</v>
      </c>
      <c r="G135" s="220" t="s">
        <v>538</v>
      </c>
      <c r="H135" s="221">
        <v>200</v>
      </c>
      <c r="I135" s="222"/>
      <c r="J135" s="223">
        <f>ROUND(I135*H135,2)</f>
        <v>0</v>
      </c>
      <c r="K135" s="224"/>
      <c r="L135" s="225"/>
      <c r="M135" s="226" t="s">
        <v>1</v>
      </c>
      <c r="N135" s="227" t="s">
        <v>38</v>
      </c>
      <c r="O135" s="89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0" t="s">
        <v>189</v>
      </c>
      <c r="AT135" s="230" t="s">
        <v>185</v>
      </c>
      <c r="AU135" s="230" t="s">
        <v>83</v>
      </c>
      <c r="AY135" s="15" t="s">
        <v>184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5" t="s">
        <v>81</v>
      </c>
      <c r="BK135" s="231">
        <f>ROUND(I135*H135,2)</f>
        <v>0</v>
      </c>
      <c r="BL135" s="15" t="s">
        <v>190</v>
      </c>
      <c r="BM135" s="230" t="s">
        <v>224</v>
      </c>
    </row>
    <row r="136" s="2" customFormat="1" ht="16.5" customHeight="1">
      <c r="A136" s="36"/>
      <c r="B136" s="37"/>
      <c r="C136" s="217" t="s">
        <v>124</v>
      </c>
      <c r="D136" s="217" t="s">
        <v>185</v>
      </c>
      <c r="E136" s="218" t="s">
        <v>1253</v>
      </c>
      <c r="F136" s="219" t="s">
        <v>1042</v>
      </c>
      <c r="G136" s="220" t="s">
        <v>538</v>
      </c>
      <c r="H136" s="221">
        <v>300</v>
      </c>
      <c r="I136" s="222"/>
      <c r="J136" s="223">
        <f>ROUND(I136*H136,2)</f>
        <v>0</v>
      </c>
      <c r="K136" s="224"/>
      <c r="L136" s="225"/>
      <c r="M136" s="226" t="s">
        <v>1</v>
      </c>
      <c r="N136" s="227" t="s">
        <v>38</v>
      </c>
      <c r="O136" s="89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0" t="s">
        <v>189</v>
      </c>
      <c r="AT136" s="230" t="s">
        <v>185</v>
      </c>
      <c r="AU136" s="230" t="s">
        <v>83</v>
      </c>
      <c r="AY136" s="15" t="s">
        <v>184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5" t="s">
        <v>81</v>
      </c>
      <c r="BK136" s="231">
        <f>ROUND(I136*H136,2)</f>
        <v>0</v>
      </c>
      <c r="BL136" s="15" t="s">
        <v>190</v>
      </c>
      <c r="BM136" s="230" t="s">
        <v>230</v>
      </c>
    </row>
    <row r="137" s="2" customFormat="1" ht="16.5" customHeight="1">
      <c r="A137" s="36"/>
      <c r="B137" s="37"/>
      <c r="C137" s="217" t="s">
        <v>8</v>
      </c>
      <c r="D137" s="217" t="s">
        <v>185</v>
      </c>
      <c r="E137" s="218" t="s">
        <v>1252</v>
      </c>
      <c r="F137" s="219" t="s">
        <v>1040</v>
      </c>
      <c r="G137" s="220" t="s">
        <v>538</v>
      </c>
      <c r="H137" s="221">
        <v>400</v>
      </c>
      <c r="I137" s="222"/>
      <c r="J137" s="223">
        <f>ROUND(I137*H137,2)</f>
        <v>0</v>
      </c>
      <c r="K137" s="224"/>
      <c r="L137" s="225"/>
      <c r="M137" s="226" t="s">
        <v>1</v>
      </c>
      <c r="N137" s="227" t="s">
        <v>38</v>
      </c>
      <c r="O137" s="89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0" t="s">
        <v>189</v>
      </c>
      <c r="AT137" s="230" t="s">
        <v>185</v>
      </c>
      <c r="AU137" s="230" t="s">
        <v>83</v>
      </c>
      <c r="AY137" s="15" t="s">
        <v>184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5" t="s">
        <v>81</v>
      </c>
      <c r="BK137" s="231">
        <f>ROUND(I137*H137,2)</f>
        <v>0</v>
      </c>
      <c r="BL137" s="15" t="s">
        <v>190</v>
      </c>
      <c r="BM137" s="230" t="s">
        <v>227</v>
      </c>
    </row>
    <row r="138" s="2" customFormat="1" ht="16.5" customHeight="1">
      <c r="A138" s="36"/>
      <c r="B138" s="37"/>
      <c r="C138" s="217" t="s">
        <v>127</v>
      </c>
      <c r="D138" s="217" t="s">
        <v>185</v>
      </c>
      <c r="E138" s="218" t="s">
        <v>1254</v>
      </c>
      <c r="F138" s="219" t="s">
        <v>1044</v>
      </c>
      <c r="G138" s="220" t="s">
        <v>538</v>
      </c>
      <c r="H138" s="221">
        <v>100</v>
      </c>
      <c r="I138" s="222"/>
      <c r="J138" s="223">
        <f>ROUND(I138*H138,2)</f>
        <v>0</v>
      </c>
      <c r="K138" s="224"/>
      <c r="L138" s="225"/>
      <c r="M138" s="226" t="s">
        <v>1</v>
      </c>
      <c r="N138" s="227" t="s">
        <v>38</v>
      </c>
      <c r="O138" s="89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0" t="s">
        <v>189</v>
      </c>
      <c r="AT138" s="230" t="s">
        <v>185</v>
      </c>
      <c r="AU138" s="230" t="s">
        <v>83</v>
      </c>
      <c r="AY138" s="15" t="s">
        <v>184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5" t="s">
        <v>81</v>
      </c>
      <c r="BK138" s="231">
        <f>ROUND(I138*H138,2)</f>
        <v>0</v>
      </c>
      <c r="BL138" s="15" t="s">
        <v>190</v>
      </c>
      <c r="BM138" s="230" t="s">
        <v>233</v>
      </c>
    </row>
    <row r="139" s="2" customFormat="1" ht="16.5" customHeight="1">
      <c r="A139" s="36"/>
      <c r="B139" s="37"/>
      <c r="C139" s="217" t="s">
        <v>248</v>
      </c>
      <c r="D139" s="217" t="s">
        <v>185</v>
      </c>
      <c r="E139" s="218" t="s">
        <v>1385</v>
      </c>
      <c r="F139" s="219" t="s">
        <v>1049</v>
      </c>
      <c r="G139" s="220" t="s">
        <v>538</v>
      </c>
      <c r="H139" s="221">
        <v>100</v>
      </c>
      <c r="I139" s="222"/>
      <c r="J139" s="223">
        <f>ROUND(I139*H139,2)</f>
        <v>0</v>
      </c>
      <c r="K139" s="224"/>
      <c r="L139" s="225"/>
      <c r="M139" s="226" t="s">
        <v>1</v>
      </c>
      <c r="N139" s="227" t="s">
        <v>38</v>
      </c>
      <c r="O139" s="89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0" t="s">
        <v>189</v>
      </c>
      <c r="AT139" s="230" t="s">
        <v>185</v>
      </c>
      <c r="AU139" s="230" t="s">
        <v>83</v>
      </c>
      <c r="AY139" s="15" t="s">
        <v>184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5" t="s">
        <v>81</v>
      </c>
      <c r="BK139" s="231">
        <f>ROUND(I139*H139,2)</f>
        <v>0</v>
      </c>
      <c r="BL139" s="15" t="s">
        <v>190</v>
      </c>
      <c r="BM139" s="230" t="s">
        <v>1386</v>
      </c>
    </row>
    <row r="140" s="2" customFormat="1" ht="16.5" customHeight="1">
      <c r="A140" s="36"/>
      <c r="B140" s="37"/>
      <c r="C140" s="217" t="s">
        <v>130</v>
      </c>
      <c r="D140" s="217" t="s">
        <v>185</v>
      </c>
      <c r="E140" s="218" t="s">
        <v>1207</v>
      </c>
      <c r="F140" s="219" t="s">
        <v>1052</v>
      </c>
      <c r="G140" s="220" t="s">
        <v>188</v>
      </c>
      <c r="H140" s="221">
        <v>1</v>
      </c>
      <c r="I140" s="222"/>
      <c r="J140" s="223">
        <f>ROUND(I140*H140,2)</f>
        <v>0</v>
      </c>
      <c r="K140" s="224"/>
      <c r="L140" s="225"/>
      <c r="M140" s="226" t="s">
        <v>1</v>
      </c>
      <c r="N140" s="227" t="s">
        <v>38</v>
      </c>
      <c r="O140" s="89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0" t="s">
        <v>189</v>
      </c>
      <c r="AT140" s="230" t="s">
        <v>185</v>
      </c>
      <c r="AU140" s="230" t="s">
        <v>83</v>
      </c>
      <c r="AY140" s="15" t="s">
        <v>184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5" t="s">
        <v>81</v>
      </c>
      <c r="BK140" s="231">
        <f>ROUND(I140*H140,2)</f>
        <v>0</v>
      </c>
      <c r="BL140" s="15" t="s">
        <v>190</v>
      </c>
      <c r="BM140" s="230" t="s">
        <v>236</v>
      </c>
    </row>
    <row r="141" s="2" customFormat="1" ht="16.5" customHeight="1">
      <c r="A141" s="36"/>
      <c r="B141" s="37"/>
      <c r="C141" s="217" t="s">
        <v>255</v>
      </c>
      <c r="D141" s="217" t="s">
        <v>185</v>
      </c>
      <c r="E141" s="218" t="s">
        <v>1045</v>
      </c>
      <c r="F141" s="219" t="s">
        <v>1046</v>
      </c>
      <c r="G141" s="220" t="s">
        <v>188</v>
      </c>
      <c r="H141" s="221">
        <v>62</v>
      </c>
      <c r="I141" s="222"/>
      <c r="J141" s="223">
        <f>ROUND(I141*H141,2)</f>
        <v>0</v>
      </c>
      <c r="K141" s="224"/>
      <c r="L141" s="225"/>
      <c r="M141" s="226" t="s">
        <v>1</v>
      </c>
      <c r="N141" s="227" t="s">
        <v>38</v>
      </c>
      <c r="O141" s="89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0" t="s">
        <v>189</v>
      </c>
      <c r="AT141" s="230" t="s">
        <v>185</v>
      </c>
      <c r="AU141" s="230" t="s">
        <v>83</v>
      </c>
      <c r="AY141" s="15" t="s">
        <v>184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5" t="s">
        <v>81</v>
      </c>
      <c r="BK141" s="231">
        <f>ROUND(I141*H141,2)</f>
        <v>0</v>
      </c>
      <c r="BL141" s="15" t="s">
        <v>190</v>
      </c>
      <c r="BM141" s="230" t="s">
        <v>1387</v>
      </c>
    </row>
    <row r="142" s="2" customFormat="1" ht="16.5" customHeight="1">
      <c r="A142" s="36"/>
      <c r="B142" s="37"/>
      <c r="C142" s="217" t="s">
        <v>133</v>
      </c>
      <c r="D142" s="217" t="s">
        <v>185</v>
      </c>
      <c r="E142" s="218" t="s">
        <v>1258</v>
      </c>
      <c r="F142" s="219" t="s">
        <v>1137</v>
      </c>
      <c r="G142" s="220" t="s">
        <v>188</v>
      </c>
      <c r="H142" s="221">
        <v>8</v>
      </c>
      <c r="I142" s="222"/>
      <c r="J142" s="223">
        <f>ROUND(I142*H142,2)</f>
        <v>0</v>
      </c>
      <c r="K142" s="224"/>
      <c r="L142" s="225"/>
      <c r="M142" s="226" t="s">
        <v>1</v>
      </c>
      <c r="N142" s="227" t="s">
        <v>38</v>
      </c>
      <c r="O142" s="89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0" t="s">
        <v>189</v>
      </c>
      <c r="AT142" s="230" t="s">
        <v>185</v>
      </c>
      <c r="AU142" s="230" t="s">
        <v>83</v>
      </c>
      <c r="AY142" s="15" t="s">
        <v>184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5" t="s">
        <v>81</v>
      </c>
      <c r="BK142" s="231">
        <f>ROUND(I142*H142,2)</f>
        <v>0</v>
      </c>
      <c r="BL142" s="15" t="s">
        <v>190</v>
      </c>
      <c r="BM142" s="230" t="s">
        <v>239</v>
      </c>
    </row>
    <row r="143" s="2" customFormat="1" ht="16.5" customHeight="1">
      <c r="A143" s="36"/>
      <c r="B143" s="37"/>
      <c r="C143" s="217" t="s">
        <v>136</v>
      </c>
      <c r="D143" s="217" t="s">
        <v>185</v>
      </c>
      <c r="E143" s="218" t="s">
        <v>1260</v>
      </c>
      <c r="F143" s="219" t="s">
        <v>1135</v>
      </c>
      <c r="G143" s="220" t="s">
        <v>188</v>
      </c>
      <c r="H143" s="221">
        <v>4</v>
      </c>
      <c r="I143" s="222"/>
      <c r="J143" s="223">
        <f>ROUND(I143*H143,2)</f>
        <v>0</v>
      </c>
      <c r="K143" s="224"/>
      <c r="L143" s="225"/>
      <c r="M143" s="226" t="s">
        <v>1</v>
      </c>
      <c r="N143" s="227" t="s">
        <v>38</v>
      </c>
      <c r="O143" s="89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0" t="s">
        <v>189</v>
      </c>
      <c r="AT143" s="230" t="s">
        <v>185</v>
      </c>
      <c r="AU143" s="230" t="s">
        <v>83</v>
      </c>
      <c r="AY143" s="15" t="s">
        <v>184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5" t="s">
        <v>81</v>
      </c>
      <c r="BK143" s="231">
        <f>ROUND(I143*H143,2)</f>
        <v>0</v>
      </c>
      <c r="BL143" s="15" t="s">
        <v>190</v>
      </c>
      <c r="BM143" s="230" t="s">
        <v>242</v>
      </c>
    </row>
    <row r="144" s="2" customFormat="1" ht="16.5" customHeight="1">
      <c r="A144" s="36"/>
      <c r="B144" s="37"/>
      <c r="C144" s="217" t="s">
        <v>7</v>
      </c>
      <c r="D144" s="217" t="s">
        <v>185</v>
      </c>
      <c r="E144" s="218" t="s">
        <v>1261</v>
      </c>
      <c r="F144" s="219" t="s">
        <v>1056</v>
      </c>
      <c r="G144" s="220" t="s">
        <v>188</v>
      </c>
      <c r="H144" s="221">
        <v>7</v>
      </c>
      <c r="I144" s="222"/>
      <c r="J144" s="223">
        <f>ROUND(I144*H144,2)</f>
        <v>0</v>
      </c>
      <c r="K144" s="224"/>
      <c r="L144" s="225"/>
      <c r="M144" s="226" t="s">
        <v>1</v>
      </c>
      <c r="N144" s="227" t="s">
        <v>38</v>
      </c>
      <c r="O144" s="89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0" t="s">
        <v>189</v>
      </c>
      <c r="AT144" s="230" t="s">
        <v>185</v>
      </c>
      <c r="AU144" s="230" t="s">
        <v>83</v>
      </c>
      <c r="AY144" s="15" t="s">
        <v>184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5" t="s">
        <v>81</v>
      </c>
      <c r="BK144" s="231">
        <f>ROUND(I144*H144,2)</f>
        <v>0</v>
      </c>
      <c r="BL144" s="15" t="s">
        <v>190</v>
      </c>
      <c r="BM144" s="230" t="s">
        <v>248</v>
      </c>
    </row>
    <row r="145" s="2" customFormat="1" ht="16.5" customHeight="1">
      <c r="A145" s="36"/>
      <c r="B145" s="37"/>
      <c r="C145" s="217" t="s">
        <v>141</v>
      </c>
      <c r="D145" s="217" t="s">
        <v>185</v>
      </c>
      <c r="E145" s="218" t="s">
        <v>1263</v>
      </c>
      <c r="F145" s="219" t="s">
        <v>1058</v>
      </c>
      <c r="G145" s="220" t="s">
        <v>188</v>
      </c>
      <c r="H145" s="221">
        <v>2</v>
      </c>
      <c r="I145" s="222"/>
      <c r="J145" s="223">
        <f>ROUND(I145*H145,2)</f>
        <v>0</v>
      </c>
      <c r="K145" s="224"/>
      <c r="L145" s="225"/>
      <c r="M145" s="226" t="s">
        <v>1</v>
      </c>
      <c r="N145" s="227" t="s">
        <v>38</v>
      </c>
      <c r="O145" s="89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0" t="s">
        <v>189</v>
      </c>
      <c r="AT145" s="230" t="s">
        <v>185</v>
      </c>
      <c r="AU145" s="230" t="s">
        <v>83</v>
      </c>
      <c r="AY145" s="15" t="s">
        <v>184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5" t="s">
        <v>81</v>
      </c>
      <c r="BK145" s="231">
        <f>ROUND(I145*H145,2)</f>
        <v>0</v>
      </c>
      <c r="BL145" s="15" t="s">
        <v>190</v>
      </c>
      <c r="BM145" s="230" t="s">
        <v>251</v>
      </c>
    </row>
    <row r="146" s="2" customFormat="1" ht="16.5" customHeight="1">
      <c r="A146" s="36"/>
      <c r="B146" s="37"/>
      <c r="C146" s="217" t="s">
        <v>323</v>
      </c>
      <c r="D146" s="217" t="s">
        <v>185</v>
      </c>
      <c r="E146" s="218" t="s">
        <v>1388</v>
      </c>
      <c r="F146" s="219" t="s">
        <v>1389</v>
      </c>
      <c r="G146" s="220" t="s">
        <v>188</v>
      </c>
      <c r="H146" s="221">
        <v>3</v>
      </c>
      <c r="I146" s="222"/>
      <c r="J146" s="223">
        <f>ROUND(I146*H146,2)</f>
        <v>0</v>
      </c>
      <c r="K146" s="224"/>
      <c r="L146" s="225"/>
      <c r="M146" s="226" t="s">
        <v>1</v>
      </c>
      <c r="N146" s="227" t="s">
        <v>38</v>
      </c>
      <c r="O146" s="89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0" t="s">
        <v>189</v>
      </c>
      <c r="AT146" s="230" t="s">
        <v>185</v>
      </c>
      <c r="AU146" s="230" t="s">
        <v>83</v>
      </c>
      <c r="AY146" s="15" t="s">
        <v>184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5" t="s">
        <v>81</v>
      </c>
      <c r="BK146" s="231">
        <f>ROUND(I146*H146,2)</f>
        <v>0</v>
      </c>
      <c r="BL146" s="15" t="s">
        <v>190</v>
      </c>
      <c r="BM146" s="230" t="s">
        <v>1390</v>
      </c>
    </row>
    <row r="147" s="2" customFormat="1" ht="16.5" customHeight="1">
      <c r="A147" s="36"/>
      <c r="B147" s="37"/>
      <c r="C147" s="217" t="s">
        <v>251</v>
      </c>
      <c r="D147" s="217" t="s">
        <v>185</v>
      </c>
      <c r="E147" s="218" t="s">
        <v>1391</v>
      </c>
      <c r="F147" s="219" t="s">
        <v>1392</v>
      </c>
      <c r="G147" s="220" t="s">
        <v>188</v>
      </c>
      <c r="H147" s="221">
        <v>24</v>
      </c>
      <c r="I147" s="222"/>
      <c r="J147" s="223">
        <f>ROUND(I147*H147,2)</f>
        <v>0</v>
      </c>
      <c r="K147" s="224"/>
      <c r="L147" s="225"/>
      <c r="M147" s="226" t="s">
        <v>1</v>
      </c>
      <c r="N147" s="227" t="s">
        <v>38</v>
      </c>
      <c r="O147" s="89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0" t="s">
        <v>189</v>
      </c>
      <c r="AT147" s="230" t="s">
        <v>185</v>
      </c>
      <c r="AU147" s="230" t="s">
        <v>83</v>
      </c>
      <c r="AY147" s="15" t="s">
        <v>184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5" t="s">
        <v>81</v>
      </c>
      <c r="BK147" s="231">
        <f>ROUND(I147*H147,2)</f>
        <v>0</v>
      </c>
      <c r="BL147" s="15" t="s">
        <v>190</v>
      </c>
      <c r="BM147" s="230" t="s">
        <v>1393</v>
      </c>
    </row>
    <row r="148" s="2" customFormat="1" ht="21.75" customHeight="1">
      <c r="A148" s="36"/>
      <c r="B148" s="37"/>
      <c r="C148" s="217" t="s">
        <v>330</v>
      </c>
      <c r="D148" s="217" t="s">
        <v>185</v>
      </c>
      <c r="E148" s="218" t="s">
        <v>1370</v>
      </c>
      <c r="F148" s="219" t="s">
        <v>1298</v>
      </c>
      <c r="G148" s="220" t="s">
        <v>188</v>
      </c>
      <c r="H148" s="221">
        <v>8</v>
      </c>
      <c r="I148" s="222"/>
      <c r="J148" s="223">
        <f>ROUND(I148*H148,2)</f>
        <v>0</v>
      </c>
      <c r="K148" s="224"/>
      <c r="L148" s="225"/>
      <c r="M148" s="226" t="s">
        <v>1</v>
      </c>
      <c r="N148" s="227" t="s">
        <v>38</v>
      </c>
      <c r="O148" s="89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0" t="s">
        <v>189</v>
      </c>
      <c r="AT148" s="230" t="s">
        <v>185</v>
      </c>
      <c r="AU148" s="230" t="s">
        <v>83</v>
      </c>
      <c r="AY148" s="15" t="s">
        <v>184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5" t="s">
        <v>81</v>
      </c>
      <c r="BK148" s="231">
        <f>ROUND(I148*H148,2)</f>
        <v>0</v>
      </c>
      <c r="BL148" s="15" t="s">
        <v>190</v>
      </c>
      <c r="BM148" s="230" t="s">
        <v>1394</v>
      </c>
    </row>
    <row r="149" s="2" customFormat="1" ht="16.5" customHeight="1">
      <c r="A149" s="36"/>
      <c r="B149" s="37"/>
      <c r="C149" s="217" t="s">
        <v>252</v>
      </c>
      <c r="D149" s="217" t="s">
        <v>185</v>
      </c>
      <c r="E149" s="218" t="s">
        <v>1264</v>
      </c>
      <c r="F149" s="219" t="s">
        <v>1065</v>
      </c>
      <c r="G149" s="220" t="s">
        <v>188</v>
      </c>
      <c r="H149" s="221">
        <v>1</v>
      </c>
      <c r="I149" s="222"/>
      <c r="J149" s="223">
        <f>ROUND(I149*H149,2)</f>
        <v>0</v>
      </c>
      <c r="K149" s="224"/>
      <c r="L149" s="225"/>
      <c r="M149" s="226" t="s">
        <v>1</v>
      </c>
      <c r="N149" s="227" t="s">
        <v>38</v>
      </c>
      <c r="O149" s="89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30" t="s">
        <v>189</v>
      </c>
      <c r="AT149" s="230" t="s">
        <v>185</v>
      </c>
      <c r="AU149" s="230" t="s">
        <v>83</v>
      </c>
      <c r="AY149" s="15" t="s">
        <v>184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5" t="s">
        <v>81</v>
      </c>
      <c r="BK149" s="231">
        <f>ROUND(I149*H149,2)</f>
        <v>0</v>
      </c>
      <c r="BL149" s="15" t="s">
        <v>190</v>
      </c>
      <c r="BM149" s="230" t="s">
        <v>255</v>
      </c>
    </row>
    <row r="150" s="2" customFormat="1" ht="16.5" customHeight="1">
      <c r="A150" s="36"/>
      <c r="B150" s="37"/>
      <c r="C150" s="217" t="s">
        <v>218</v>
      </c>
      <c r="D150" s="217" t="s">
        <v>185</v>
      </c>
      <c r="E150" s="218" t="s">
        <v>1265</v>
      </c>
      <c r="F150" s="219" t="s">
        <v>1067</v>
      </c>
      <c r="G150" s="220" t="s">
        <v>538</v>
      </c>
      <c r="H150" s="221">
        <v>50</v>
      </c>
      <c r="I150" s="222"/>
      <c r="J150" s="223">
        <f>ROUND(I150*H150,2)</f>
        <v>0</v>
      </c>
      <c r="K150" s="224"/>
      <c r="L150" s="225"/>
      <c r="M150" s="226" t="s">
        <v>1</v>
      </c>
      <c r="N150" s="227" t="s">
        <v>38</v>
      </c>
      <c r="O150" s="89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0" t="s">
        <v>189</v>
      </c>
      <c r="AT150" s="230" t="s">
        <v>185</v>
      </c>
      <c r="AU150" s="230" t="s">
        <v>83</v>
      </c>
      <c r="AY150" s="15" t="s">
        <v>184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5" t="s">
        <v>81</v>
      </c>
      <c r="BK150" s="231">
        <f>ROUND(I150*H150,2)</f>
        <v>0</v>
      </c>
      <c r="BL150" s="15" t="s">
        <v>190</v>
      </c>
      <c r="BM150" s="230" t="s">
        <v>258</v>
      </c>
    </row>
    <row r="151" s="2" customFormat="1" ht="24.15" customHeight="1">
      <c r="A151" s="36"/>
      <c r="B151" s="37"/>
      <c r="C151" s="217" t="s">
        <v>259</v>
      </c>
      <c r="D151" s="217" t="s">
        <v>185</v>
      </c>
      <c r="E151" s="218" t="s">
        <v>1266</v>
      </c>
      <c r="F151" s="219" t="s">
        <v>1146</v>
      </c>
      <c r="G151" s="220" t="s">
        <v>560</v>
      </c>
      <c r="H151" s="221">
        <v>1</v>
      </c>
      <c r="I151" s="222"/>
      <c r="J151" s="223">
        <f>ROUND(I151*H151,2)</f>
        <v>0</v>
      </c>
      <c r="K151" s="224"/>
      <c r="L151" s="225"/>
      <c r="M151" s="226" t="s">
        <v>1</v>
      </c>
      <c r="N151" s="227" t="s">
        <v>38</v>
      </c>
      <c r="O151" s="89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30" t="s">
        <v>189</v>
      </c>
      <c r="AT151" s="230" t="s">
        <v>185</v>
      </c>
      <c r="AU151" s="230" t="s">
        <v>83</v>
      </c>
      <c r="AY151" s="15" t="s">
        <v>184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5" t="s">
        <v>81</v>
      </c>
      <c r="BK151" s="231">
        <f>ROUND(I151*H151,2)</f>
        <v>0</v>
      </c>
      <c r="BL151" s="15" t="s">
        <v>190</v>
      </c>
      <c r="BM151" s="230" t="s">
        <v>262</v>
      </c>
    </row>
    <row r="152" s="2" customFormat="1" ht="16.5" customHeight="1">
      <c r="A152" s="36"/>
      <c r="B152" s="37"/>
      <c r="C152" s="217" t="s">
        <v>221</v>
      </c>
      <c r="D152" s="217" t="s">
        <v>185</v>
      </c>
      <c r="E152" s="218" t="s">
        <v>1267</v>
      </c>
      <c r="F152" s="219" t="s">
        <v>1071</v>
      </c>
      <c r="G152" s="220" t="s">
        <v>538</v>
      </c>
      <c r="H152" s="221">
        <v>20</v>
      </c>
      <c r="I152" s="222"/>
      <c r="J152" s="223">
        <f>ROUND(I152*H152,2)</f>
        <v>0</v>
      </c>
      <c r="K152" s="224"/>
      <c r="L152" s="225"/>
      <c r="M152" s="226" t="s">
        <v>1</v>
      </c>
      <c r="N152" s="227" t="s">
        <v>38</v>
      </c>
      <c r="O152" s="89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0" t="s">
        <v>189</v>
      </c>
      <c r="AT152" s="230" t="s">
        <v>185</v>
      </c>
      <c r="AU152" s="230" t="s">
        <v>83</v>
      </c>
      <c r="AY152" s="15" t="s">
        <v>184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5" t="s">
        <v>81</v>
      </c>
      <c r="BK152" s="231">
        <f>ROUND(I152*H152,2)</f>
        <v>0</v>
      </c>
      <c r="BL152" s="15" t="s">
        <v>190</v>
      </c>
      <c r="BM152" s="230" t="s">
        <v>265</v>
      </c>
    </row>
    <row r="153" s="2" customFormat="1" ht="21.75" customHeight="1">
      <c r="A153" s="36"/>
      <c r="B153" s="37"/>
      <c r="C153" s="217" t="s">
        <v>266</v>
      </c>
      <c r="D153" s="217" t="s">
        <v>185</v>
      </c>
      <c r="E153" s="218" t="s">
        <v>1268</v>
      </c>
      <c r="F153" s="219" t="s">
        <v>1073</v>
      </c>
      <c r="G153" s="220" t="s">
        <v>188</v>
      </c>
      <c r="H153" s="221">
        <v>1</v>
      </c>
      <c r="I153" s="222"/>
      <c r="J153" s="223">
        <f>ROUND(I153*H153,2)</f>
        <v>0</v>
      </c>
      <c r="K153" s="224"/>
      <c r="L153" s="225"/>
      <c r="M153" s="226" t="s">
        <v>1</v>
      </c>
      <c r="N153" s="227" t="s">
        <v>38</v>
      </c>
      <c r="O153" s="89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30" t="s">
        <v>189</v>
      </c>
      <c r="AT153" s="230" t="s">
        <v>185</v>
      </c>
      <c r="AU153" s="230" t="s">
        <v>83</v>
      </c>
      <c r="AY153" s="15" t="s">
        <v>184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5" t="s">
        <v>81</v>
      </c>
      <c r="BK153" s="231">
        <f>ROUND(I153*H153,2)</f>
        <v>0</v>
      </c>
      <c r="BL153" s="15" t="s">
        <v>190</v>
      </c>
      <c r="BM153" s="230" t="s">
        <v>269</v>
      </c>
    </row>
    <row r="154" s="2" customFormat="1" ht="16.5" customHeight="1">
      <c r="A154" s="36"/>
      <c r="B154" s="37"/>
      <c r="C154" s="217" t="s">
        <v>224</v>
      </c>
      <c r="D154" s="217" t="s">
        <v>185</v>
      </c>
      <c r="E154" s="218" t="s">
        <v>1269</v>
      </c>
      <c r="F154" s="219" t="s">
        <v>1075</v>
      </c>
      <c r="G154" s="220" t="s">
        <v>188</v>
      </c>
      <c r="H154" s="221">
        <v>5</v>
      </c>
      <c r="I154" s="222"/>
      <c r="J154" s="223">
        <f>ROUND(I154*H154,2)</f>
        <v>0</v>
      </c>
      <c r="K154" s="224"/>
      <c r="L154" s="225"/>
      <c r="M154" s="226" t="s">
        <v>1</v>
      </c>
      <c r="N154" s="227" t="s">
        <v>38</v>
      </c>
      <c r="O154" s="89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0" t="s">
        <v>189</v>
      </c>
      <c r="AT154" s="230" t="s">
        <v>185</v>
      </c>
      <c r="AU154" s="230" t="s">
        <v>83</v>
      </c>
      <c r="AY154" s="15" t="s">
        <v>184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5" t="s">
        <v>81</v>
      </c>
      <c r="BK154" s="231">
        <f>ROUND(I154*H154,2)</f>
        <v>0</v>
      </c>
      <c r="BL154" s="15" t="s">
        <v>190</v>
      </c>
      <c r="BM154" s="230" t="s">
        <v>272</v>
      </c>
    </row>
    <row r="155" s="2" customFormat="1" ht="16.5" customHeight="1">
      <c r="A155" s="36"/>
      <c r="B155" s="37"/>
      <c r="C155" s="217" t="s">
        <v>273</v>
      </c>
      <c r="D155" s="217" t="s">
        <v>185</v>
      </c>
      <c r="E155" s="218" t="s">
        <v>1270</v>
      </c>
      <c r="F155" s="219" t="s">
        <v>1077</v>
      </c>
      <c r="G155" s="220" t="s">
        <v>188</v>
      </c>
      <c r="H155" s="221">
        <v>30</v>
      </c>
      <c r="I155" s="222"/>
      <c r="J155" s="223">
        <f>ROUND(I155*H155,2)</f>
        <v>0</v>
      </c>
      <c r="K155" s="224"/>
      <c r="L155" s="225"/>
      <c r="M155" s="226" t="s">
        <v>1</v>
      </c>
      <c r="N155" s="227" t="s">
        <v>38</v>
      </c>
      <c r="O155" s="89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30" t="s">
        <v>189</v>
      </c>
      <c r="AT155" s="230" t="s">
        <v>185</v>
      </c>
      <c r="AU155" s="230" t="s">
        <v>83</v>
      </c>
      <c r="AY155" s="15" t="s">
        <v>184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5" t="s">
        <v>81</v>
      </c>
      <c r="BK155" s="231">
        <f>ROUND(I155*H155,2)</f>
        <v>0</v>
      </c>
      <c r="BL155" s="15" t="s">
        <v>190</v>
      </c>
      <c r="BM155" s="230" t="s">
        <v>276</v>
      </c>
    </row>
    <row r="156" s="2" customFormat="1" ht="16.5" customHeight="1">
      <c r="A156" s="36"/>
      <c r="B156" s="37"/>
      <c r="C156" s="217" t="s">
        <v>227</v>
      </c>
      <c r="D156" s="217" t="s">
        <v>185</v>
      </c>
      <c r="E156" s="218" t="s">
        <v>1271</v>
      </c>
      <c r="F156" s="219" t="s">
        <v>1079</v>
      </c>
      <c r="G156" s="220" t="s">
        <v>188</v>
      </c>
      <c r="H156" s="221">
        <v>30</v>
      </c>
      <c r="I156" s="222"/>
      <c r="J156" s="223">
        <f>ROUND(I156*H156,2)</f>
        <v>0</v>
      </c>
      <c r="K156" s="224"/>
      <c r="L156" s="225"/>
      <c r="M156" s="226" t="s">
        <v>1</v>
      </c>
      <c r="N156" s="227" t="s">
        <v>38</v>
      </c>
      <c r="O156" s="89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0" t="s">
        <v>189</v>
      </c>
      <c r="AT156" s="230" t="s">
        <v>185</v>
      </c>
      <c r="AU156" s="230" t="s">
        <v>83</v>
      </c>
      <c r="AY156" s="15" t="s">
        <v>184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5" t="s">
        <v>81</v>
      </c>
      <c r="BK156" s="231">
        <f>ROUND(I156*H156,2)</f>
        <v>0</v>
      </c>
      <c r="BL156" s="15" t="s">
        <v>190</v>
      </c>
      <c r="BM156" s="230" t="s">
        <v>279</v>
      </c>
    </row>
    <row r="157" s="2" customFormat="1" ht="16.5" customHeight="1">
      <c r="A157" s="36"/>
      <c r="B157" s="37"/>
      <c r="C157" s="217" t="s">
        <v>280</v>
      </c>
      <c r="D157" s="217" t="s">
        <v>185</v>
      </c>
      <c r="E157" s="218" t="s">
        <v>1272</v>
      </c>
      <c r="F157" s="219" t="s">
        <v>1081</v>
      </c>
      <c r="G157" s="220" t="s">
        <v>188</v>
      </c>
      <c r="H157" s="221">
        <v>10</v>
      </c>
      <c r="I157" s="222"/>
      <c r="J157" s="223">
        <f>ROUND(I157*H157,2)</f>
        <v>0</v>
      </c>
      <c r="K157" s="224"/>
      <c r="L157" s="225"/>
      <c r="M157" s="226" t="s">
        <v>1</v>
      </c>
      <c r="N157" s="227" t="s">
        <v>38</v>
      </c>
      <c r="O157" s="89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30" t="s">
        <v>189</v>
      </c>
      <c r="AT157" s="230" t="s">
        <v>185</v>
      </c>
      <c r="AU157" s="230" t="s">
        <v>83</v>
      </c>
      <c r="AY157" s="15" t="s">
        <v>184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5" t="s">
        <v>81</v>
      </c>
      <c r="BK157" s="231">
        <f>ROUND(I157*H157,2)</f>
        <v>0</v>
      </c>
      <c r="BL157" s="15" t="s">
        <v>190</v>
      </c>
      <c r="BM157" s="230" t="s">
        <v>283</v>
      </c>
    </row>
    <row r="158" s="2" customFormat="1" ht="16.5" customHeight="1">
      <c r="A158" s="36"/>
      <c r="B158" s="37"/>
      <c r="C158" s="217" t="s">
        <v>230</v>
      </c>
      <c r="D158" s="217" t="s">
        <v>185</v>
      </c>
      <c r="E158" s="218" t="s">
        <v>1273</v>
      </c>
      <c r="F158" s="219" t="s">
        <v>1083</v>
      </c>
      <c r="G158" s="220" t="s">
        <v>188</v>
      </c>
      <c r="H158" s="221">
        <v>5</v>
      </c>
      <c r="I158" s="222"/>
      <c r="J158" s="223">
        <f>ROUND(I158*H158,2)</f>
        <v>0</v>
      </c>
      <c r="K158" s="224"/>
      <c r="L158" s="225"/>
      <c r="M158" s="226" t="s">
        <v>1</v>
      </c>
      <c r="N158" s="227" t="s">
        <v>38</v>
      </c>
      <c r="O158" s="89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30" t="s">
        <v>189</v>
      </c>
      <c r="AT158" s="230" t="s">
        <v>185</v>
      </c>
      <c r="AU158" s="230" t="s">
        <v>83</v>
      </c>
      <c r="AY158" s="15" t="s">
        <v>184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5" t="s">
        <v>81</v>
      </c>
      <c r="BK158" s="231">
        <f>ROUND(I158*H158,2)</f>
        <v>0</v>
      </c>
      <c r="BL158" s="15" t="s">
        <v>190</v>
      </c>
      <c r="BM158" s="230" t="s">
        <v>286</v>
      </c>
    </row>
    <row r="159" s="2" customFormat="1" ht="16.5" customHeight="1">
      <c r="A159" s="36"/>
      <c r="B159" s="37"/>
      <c r="C159" s="217" t="s">
        <v>287</v>
      </c>
      <c r="D159" s="217" t="s">
        <v>185</v>
      </c>
      <c r="E159" s="218" t="s">
        <v>1274</v>
      </c>
      <c r="F159" s="219" t="s">
        <v>1085</v>
      </c>
      <c r="G159" s="220" t="s">
        <v>188</v>
      </c>
      <c r="H159" s="221">
        <v>10</v>
      </c>
      <c r="I159" s="222"/>
      <c r="J159" s="223">
        <f>ROUND(I159*H159,2)</f>
        <v>0</v>
      </c>
      <c r="K159" s="224"/>
      <c r="L159" s="225"/>
      <c r="M159" s="226" t="s">
        <v>1</v>
      </c>
      <c r="N159" s="227" t="s">
        <v>38</v>
      </c>
      <c r="O159" s="89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30" t="s">
        <v>189</v>
      </c>
      <c r="AT159" s="230" t="s">
        <v>185</v>
      </c>
      <c r="AU159" s="230" t="s">
        <v>83</v>
      </c>
      <c r="AY159" s="15" t="s">
        <v>184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5" t="s">
        <v>81</v>
      </c>
      <c r="BK159" s="231">
        <f>ROUND(I159*H159,2)</f>
        <v>0</v>
      </c>
      <c r="BL159" s="15" t="s">
        <v>190</v>
      </c>
      <c r="BM159" s="230" t="s">
        <v>290</v>
      </c>
    </row>
    <row r="160" s="2" customFormat="1" ht="16.5" customHeight="1">
      <c r="A160" s="36"/>
      <c r="B160" s="37"/>
      <c r="C160" s="217" t="s">
        <v>233</v>
      </c>
      <c r="D160" s="217" t="s">
        <v>185</v>
      </c>
      <c r="E160" s="218" t="s">
        <v>1275</v>
      </c>
      <c r="F160" s="219" t="s">
        <v>1087</v>
      </c>
      <c r="G160" s="220" t="s">
        <v>188</v>
      </c>
      <c r="H160" s="221">
        <v>50</v>
      </c>
      <c r="I160" s="222"/>
      <c r="J160" s="223">
        <f>ROUND(I160*H160,2)</f>
        <v>0</v>
      </c>
      <c r="K160" s="224"/>
      <c r="L160" s="225"/>
      <c r="M160" s="226" t="s">
        <v>1</v>
      </c>
      <c r="N160" s="227" t="s">
        <v>38</v>
      </c>
      <c r="O160" s="89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30" t="s">
        <v>189</v>
      </c>
      <c r="AT160" s="230" t="s">
        <v>185</v>
      </c>
      <c r="AU160" s="230" t="s">
        <v>83</v>
      </c>
      <c r="AY160" s="15" t="s">
        <v>184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5" t="s">
        <v>81</v>
      </c>
      <c r="BK160" s="231">
        <f>ROUND(I160*H160,2)</f>
        <v>0</v>
      </c>
      <c r="BL160" s="15" t="s">
        <v>190</v>
      </c>
      <c r="BM160" s="230" t="s">
        <v>293</v>
      </c>
    </row>
    <row r="161" s="2" customFormat="1" ht="16.5" customHeight="1">
      <c r="A161" s="36"/>
      <c r="B161" s="37"/>
      <c r="C161" s="217" t="s">
        <v>294</v>
      </c>
      <c r="D161" s="217" t="s">
        <v>185</v>
      </c>
      <c r="E161" s="218" t="s">
        <v>1276</v>
      </c>
      <c r="F161" s="219" t="s">
        <v>1089</v>
      </c>
      <c r="G161" s="220" t="s">
        <v>188</v>
      </c>
      <c r="H161" s="221">
        <v>10</v>
      </c>
      <c r="I161" s="222"/>
      <c r="J161" s="223">
        <f>ROUND(I161*H161,2)</f>
        <v>0</v>
      </c>
      <c r="K161" s="224"/>
      <c r="L161" s="225"/>
      <c r="M161" s="226" t="s">
        <v>1</v>
      </c>
      <c r="N161" s="227" t="s">
        <v>38</v>
      </c>
      <c r="O161" s="89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30" t="s">
        <v>189</v>
      </c>
      <c r="AT161" s="230" t="s">
        <v>185</v>
      </c>
      <c r="AU161" s="230" t="s">
        <v>83</v>
      </c>
      <c r="AY161" s="15" t="s">
        <v>184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5" t="s">
        <v>81</v>
      </c>
      <c r="BK161" s="231">
        <f>ROUND(I161*H161,2)</f>
        <v>0</v>
      </c>
      <c r="BL161" s="15" t="s">
        <v>190</v>
      </c>
      <c r="BM161" s="230" t="s">
        <v>297</v>
      </c>
    </row>
    <row r="162" s="2" customFormat="1" ht="24.15" customHeight="1">
      <c r="A162" s="36"/>
      <c r="B162" s="37"/>
      <c r="C162" s="217" t="s">
        <v>236</v>
      </c>
      <c r="D162" s="217" t="s">
        <v>185</v>
      </c>
      <c r="E162" s="218" t="s">
        <v>1277</v>
      </c>
      <c r="F162" s="219" t="s">
        <v>1278</v>
      </c>
      <c r="G162" s="220" t="s">
        <v>188</v>
      </c>
      <c r="H162" s="221">
        <v>1</v>
      </c>
      <c r="I162" s="222"/>
      <c r="J162" s="223">
        <f>ROUND(I162*H162,2)</f>
        <v>0</v>
      </c>
      <c r="K162" s="224"/>
      <c r="L162" s="225"/>
      <c r="M162" s="226" t="s">
        <v>1</v>
      </c>
      <c r="N162" s="227" t="s">
        <v>38</v>
      </c>
      <c r="O162" s="89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30" t="s">
        <v>189</v>
      </c>
      <c r="AT162" s="230" t="s">
        <v>185</v>
      </c>
      <c r="AU162" s="230" t="s">
        <v>83</v>
      </c>
      <c r="AY162" s="15" t="s">
        <v>184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5" t="s">
        <v>81</v>
      </c>
      <c r="BK162" s="231">
        <f>ROUND(I162*H162,2)</f>
        <v>0</v>
      </c>
      <c r="BL162" s="15" t="s">
        <v>190</v>
      </c>
      <c r="BM162" s="230" t="s">
        <v>300</v>
      </c>
    </row>
    <row r="163" s="2" customFormat="1" ht="16.5" customHeight="1">
      <c r="A163" s="36"/>
      <c r="B163" s="37"/>
      <c r="C163" s="237" t="s">
        <v>301</v>
      </c>
      <c r="D163" s="237" t="s">
        <v>858</v>
      </c>
      <c r="E163" s="238" t="s">
        <v>1279</v>
      </c>
      <c r="F163" s="239" t="s">
        <v>1093</v>
      </c>
      <c r="G163" s="240" t="s">
        <v>861</v>
      </c>
      <c r="H163" s="241">
        <v>207</v>
      </c>
      <c r="I163" s="242"/>
      <c r="J163" s="243">
        <f>ROUND(I163*H163,2)</f>
        <v>0</v>
      </c>
      <c r="K163" s="244"/>
      <c r="L163" s="42"/>
      <c r="M163" s="245" t="s">
        <v>1</v>
      </c>
      <c r="N163" s="246" t="s">
        <v>38</v>
      </c>
      <c r="O163" s="89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30" t="s">
        <v>190</v>
      </c>
      <c r="AT163" s="230" t="s">
        <v>858</v>
      </c>
      <c r="AU163" s="230" t="s">
        <v>83</v>
      </c>
      <c r="AY163" s="15" t="s">
        <v>184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5" t="s">
        <v>81</v>
      </c>
      <c r="BK163" s="231">
        <f>ROUND(I163*H163,2)</f>
        <v>0</v>
      </c>
      <c r="BL163" s="15" t="s">
        <v>190</v>
      </c>
      <c r="BM163" s="230" t="s">
        <v>304</v>
      </c>
    </row>
    <row r="164" s="2" customFormat="1" ht="16.5" customHeight="1">
      <c r="A164" s="36"/>
      <c r="B164" s="37"/>
      <c r="C164" s="237" t="s">
        <v>239</v>
      </c>
      <c r="D164" s="237" t="s">
        <v>858</v>
      </c>
      <c r="E164" s="238" t="s">
        <v>1280</v>
      </c>
      <c r="F164" s="239" t="s">
        <v>1395</v>
      </c>
      <c r="G164" s="240" t="s">
        <v>188</v>
      </c>
      <c r="H164" s="241">
        <v>1</v>
      </c>
      <c r="I164" s="242"/>
      <c r="J164" s="243">
        <f>ROUND(I164*H164,2)</f>
        <v>0</v>
      </c>
      <c r="K164" s="244"/>
      <c r="L164" s="42"/>
      <c r="M164" s="245" t="s">
        <v>1</v>
      </c>
      <c r="N164" s="246" t="s">
        <v>38</v>
      </c>
      <c r="O164" s="89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30" t="s">
        <v>190</v>
      </c>
      <c r="AT164" s="230" t="s">
        <v>858</v>
      </c>
      <c r="AU164" s="230" t="s">
        <v>83</v>
      </c>
      <c r="AY164" s="15" t="s">
        <v>184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5" t="s">
        <v>81</v>
      </c>
      <c r="BK164" s="231">
        <f>ROUND(I164*H164,2)</f>
        <v>0</v>
      </c>
      <c r="BL164" s="15" t="s">
        <v>190</v>
      </c>
      <c r="BM164" s="230" t="s">
        <v>307</v>
      </c>
    </row>
    <row r="165" s="2" customFormat="1" ht="16.5" customHeight="1">
      <c r="A165" s="36"/>
      <c r="B165" s="37"/>
      <c r="C165" s="237" t="s">
        <v>309</v>
      </c>
      <c r="D165" s="237" t="s">
        <v>858</v>
      </c>
      <c r="E165" s="238" t="s">
        <v>1282</v>
      </c>
      <c r="F165" s="239" t="s">
        <v>1396</v>
      </c>
      <c r="G165" s="240" t="s">
        <v>188</v>
      </c>
      <c r="H165" s="241">
        <v>1</v>
      </c>
      <c r="I165" s="242"/>
      <c r="J165" s="243">
        <f>ROUND(I165*H165,2)</f>
        <v>0</v>
      </c>
      <c r="K165" s="244"/>
      <c r="L165" s="42"/>
      <c r="M165" s="260" t="s">
        <v>1</v>
      </c>
      <c r="N165" s="261" t="s">
        <v>38</v>
      </c>
      <c r="O165" s="262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30" t="s">
        <v>190</v>
      </c>
      <c r="AT165" s="230" t="s">
        <v>858</v>
      </c>
      <c r="AU165" s="230" t="s">
        <v>83</v>
      </c>
      <c r="AY165" s="15" t="s">
        <v>184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5" t="s">
        <v>81</v>
      </c>
      <c r="BK165" s="231">
        <f>ROUND(I165*H165,2)</f>
        <v>0</v>
      </c>
      <c r="BL165" s="15" t="s">
        <v>190</v>
      </c>
      <c r="BM165" s="230" t="s">
        <v>312</v>
      </c>
    </row>
    <row r="166" s="2" customFormat="1" ht="6.96" customHeight="1">
      <c r="A166" s="36"/>
      <c r="B166" s="64"/>
      <c r="C166" s="65"/>
      <c r="D166" s="65"/>
      <c r="E166" s="65"/>
      <c r="F166" s="65"/>
      <c r="G166" s="65"/>
      <c r="H166" s="65"/>
      <c r="I166" s="65"/>
      <c r="J166" s="65"/>
      <c r="K166" s="65"/>
      <c r="L166" s="42"/>
      <c r="M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</row>
  </sheetData>
  <sheetProtection sheet="1" autoFilter="0" formatColumns="0" formatRows="0" objects="1" scenarios="1" spinCount="100000" saltValue="RuNEeftBE9lU8Tybt5ubpEvtblle+5hmLOK6qOJpnhms+6Fp5nAPi6u3+qtfDKYNDFhCBideZsdtxjmB8mXHBA==" hashValue="3krRl8m9KvIuZNNKfvgSR2T9sxm9a6JoDThbw+GqzabK+NnsNYFnyIhyJxzQnNFOeGNrkgOlRt7bMV+EMqdozg==" algorithmName="SHA-512" password="CC35"/>
  <autoFilter ref="C117:K16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144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Odborné učiliště Příbram - kompletní rekonstrukce el. rozvodů - dílny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145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1397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12. 5. 2021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ROUND(J118,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ROUND((SUM(BE118:BE147)),  2)</f>
        <v>0</v>
      </c>
      <c r="G33" s="36"/>
      <c r="H33" s="36"/>
      <c r="I33" s="153">
        <v>0.20999999999999999</v>
      </c>
      <c r="J33" s="152">
        <f>ROUND(((SUM(BE118:BE147))*I33),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ROUND((SUM(BF118:BF147)),  2)</f>
        <v>0</v>
      </c>
      <c r="G34" s="36"/>
      <c r="H34" s="36"/>
      <c r="I34" s="153">
        <v>0.14999999999999999</v>
      </c>
      <c r="J34" s="152">
        <f>ROUND(((SUM(BF118:BF147))*I34),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ROUND((SUM(BG118:BG147)),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ROUND((SUM(BH118:BH147)),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ROUND((SUM(BI118:BI147)),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Odborné učiliště Příbram - kompletní rekonstrukce el. rozvodů - dílny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145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16 - R14A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12. 5. 2021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148</v>
      </c>
      <c r="D94" s="174"/>
      <c r="E94" s="174"/>
      <c r="F94" s="174"/>
      <c r="G94" s="174"/>
      <c r="H94" s="174"/>
      <c r="I94" s="174"/>
      <c r="J94" s="175" t="s">
        <v>149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150</v>
      </c>
      <c r="D96" s="38"/>
      <c r="E96" s="38"/>
      <c r="F96" s="38"/>
      <c r="G96" s="38"/>
      <c r="H96" s="38"/>
      <c r="I96" s="38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151</v>
      </c>
    </row>
    <row r="97" s="9" customFormat="1" ht="24.96" customHeight="1">
      <c r="A97" s="9"/>
      <c r="B97" s="177"/>
      <c r="C97" s="178"/>
      <c r="D97" s="179" t="s">
        <v>152</v>
      </c>
      <c r="E97" s="180"/>
      <c r="F97" s="180"/>
      <c r="G97" s="180"/>
      <c r="H97" s="180"/>
      <c r="I97" s="180"/>
      <c r="J97" s="181">
        <f>J119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1398</v>
      </c>
      <c r="E98" s="186"/>
      <c r="F98" s="186"/>
      <c r="G98" s="186"/>
      <c r="H98" s="186"/>
      <c r="I98" s="186"/>
      <c r="J98" s="187">
        <f>J120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170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6.25" customHeight="1">
      <c r="A108" s="36"/>
      <c r="B108" s="37"/>
      <c r="C108" s="38"/>
      <c r="D108" s="38"/>
      <c r="E108" s="172" t="str">
        <f>E7</f>
        <v>Odborné učiliště Příbram - kompletní rekonstrukce el. rozvodů - dílny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145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4" t="str">
        <f>E9</f>
        <v>16 - R14A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8"/>
      <c r="E112" s="38"/>
      <c r="F112" s="25" t="str">
        <f>F12</f>
        <v xml:space="preserve"> </v>
      </c>
      <c r="G112" s="38"/>
      <c r="H112" s="38"/>
      <c r="I112" s="30" t="s">
        <v>22</v>
      </c>
      <c r="J112" s="77" t="str">
        <f>IF(J12="","",J12)</f>
        <v>12. 5. 2021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24</v>
      </c>
      <c r="D114" s="38"/>
      <c r="E114" s="38"/>
      <c r="F114" s="25" t="str">
        <f>E15</f>
        <v xml:space="preserve"> </v>
      </c>
      <c r="G114" s="38"/>
      <c r="H114" s="38"/>
      <c r="I114" s="30" t="s">
        <v>29</v>
      </c>
      <c r="J114" s="34" t="str">
        <f>E21</f>
        <v xml:space="preserve"> 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27</v>
      </c>
      <c r="D115" s="38"/>
      <c r="E115" s="38"/>
      <c r="F115" s="25" t="str">
        <f>IF(E18="","",E18)</f>
        <v>Vyplň údaj</v>
      </c>
      <c r="G115" s="38"/>
      <c r="H115" s="38"/>
      <c r="I115" s="30" t="s">
        <v>31</v>
      </c>
      <c r="J115" s="34" t="str">
        <f>E24</f>
        <v xml:space="preserve"> 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89"/>
      <c r="B117" s="190"/>
      <c r="C117" s="191" t="s">
        <v>171</v>
      </c>
      <c r="D117" s="192" t="s">
        <v>58</v>
      </c>
      <c r="E117" s="192" t="s">
        <v>54</v>
      </c>
      <c r="F117" s="192" t="s">
        <v>55</v>
      </c>
      <c r="G117" s="192" t="s">
        <v>172</v>
      </c>
      <c r="H117" s="192" t="s">
        <v>173</v>
      </c>
      <c r="I117" s="192" t="s">
        <v>174</v>
      </c>
      <c r="J117" s="193" t="s">
        <v>149</v>
      </c>
      <c r="K117" s="194" t="s">
        <v>175</v>
      </c>
      <c r="L117" s="195"/>
      <c r="M117" s="98" t="s">
        <v>1</v>
      </c>
      <c r="N117" s="99" t="s">
        <v>37</v>
      </c>
      <c r="O117" s="99" t="s">
        <v>176</v>
      </c>
      <c r="P117" s="99" t="s">
        <v>177</v>
      </c>
      <c r="Q117" s="99" t="s">
        <v>178</v>
      </c>
      <c r="R117" s="99" t="s">
        <v>179</v>
      </c>
      <c r="S117" s="99" t="s">
        <v>180</v>
      </c>
      <c r="T117" s="100" t="s">
        <v>181</v>
      </c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</row>
    <row r="118" s="2" customFormat="1" ht="22.8" customHeight="1">
      <c r="A118" s="36"/>
      <c r="B118" s="37"/>
      <c r="C118" s="105" t="s">
        <v>182</v>
      </c>
      <c r="D118" s="38"/>
      <c r="E118" s="38"/>
      <c r="F118" s="38"/>
      <c r="G118" s="38"/>
      <c r="H118" s="38"/>
      <c r="I118" s="38"/>
      <c r="J118" s="196">
        <f>BK118</f>
        <v>0</v>
      </c>
      <c r="K118" s="38"/>
      <c r="L118" s="42"/>
      <c r="M118" s="101"/>
      <c r="N118" s="197"/>
      <c r="O118" s="102"/>
      <c r="P118" s="198">
        <f>P119</f>
        <v>0</v>
      </c>
      <c r="Q118" s="102"/>
      <c r="R118" s="198">
        <f>R119</f>
        <v>0</v>
      </c>
      <c r="S118" s="102"/>
      <c r="T118" s="199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72</v>
      </c>
      <c r="AU118" s="15" t="s">
        <v>151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72</v>
      </c>
      <c r="E119" s="204" t="s">
        <v>183</v>
      </c>
      <c r="F119" s="204" t="s">
        <v>183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81</v>
      </c>
      <c r="AT119" s="213" t="s">
        <v>72</v>
      </c>
      <c r="AU119" s="213" t="s">
        <v>73</v>
      </c>
      <c r="AY119" s="212" t="s">
        <v>184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72</v>
      </c>
      <c r="E120" s="215" t="s">
        <v>78</v>
      </c>
      <c r="F120" s="215" t="s">
        <v>125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SUM(P121:P147)</f>
        <v>0</v>
      </c>
      <c r="Q120" s="209"/>
      <c r="R120" s="210">
        <f>SUM(R121:R147)</f>
        <v>0</v>
      </c>
      <c r="S120" s="209"/>
      <c r="T120" s="211">
        <f>SUM(T121:T147)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81</v>
      </c>
      <c r="AT120" s="213" t="s">
        <v>72</v>
      </c>
      <c r="AU120" s="213" t="s">
        <v>81</v>
      </c>
      <c r="AY120" s="212" t="s">
        <v>184</v>
      </c>
      <c r="BK120" s="214">
        <f>SUM(BK121:BK147)</f>
        <v>0</v>
      </c>
    </row>
    <row r="121" s="2" customFormat="1" ht="16.5" customHeight="1">
      <c r="A121" s="36"/>
      <c r="B121" s="37"/>
      <c r="C121" s="217" t="s">
        <v>81</v>
      </c>
      <c r="D121" s="217" t="s">
        <v>185</v>
      </c>
      <c r="E121" s="218" t="s">
        <v>1237</v>
      </c>
      <c r="F121" s="219" t="s">
        <v>1399</v>
      </c>
      <c r="G121" s="220" t="s">
        <v>188</v>
      </c>
      <c r="H121" s="221">
        <v>1</v>
      </c>
      <c r="I121" s="222"/>
      <c r="J121" s="223">
        <f>ROUND(I121*H121,2)</f>
        <v>0</v>
      </c>
      <c r="K121" s="224"/>
      <c r="L121" s="225"/>
      <c r="M121" s="226" t="s">
        <v>1</v>
      </c>
      <c r="N121" s="227" t="s">
        <v>38</v>
      </c>
      <c r="O121" s="89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30" t="s">
        <v>189</v>
      </c>
      <c r="AT121" s="230" t="s">
        <v>185</v>
      </c>
      <c r="AU121" s="230" t="s">
        <v>83</v>
      </c>
      <c r="AY121" s="15" t="s">
        <v>184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5" t="s">
        <v>81</v>
      </c>
      <c r="BK121" s="231">
        <f>ROUND(I121*H121,2)</f>
        <v>0</v>
      </c>
      <c r="BL121" s="15" t="s">
        <v>190</v>
      </c>
      <c r="BM121" s="230" t="s">
        <v>83</v>
      </c>
    </row>
    <row r="122" s="2" customFormat="1" ht="16.5" customHeight="1">
      <c r="A122" s="36"/>
      <c r="B122" s="37"/>
      <c r="C122" s="217" t="s">
        <v>83</v>
      </c>
      <c r="D122" s="217" t="s">
        <v>185</v>
      </c>
      <c r="E122" s="218" t="s">
        <v>1239</v>
      </c>
      <c r="F122" s="219" t="s">
        <v>1008</v>
      </c>
      <c r="G122" s="220" t="s">
        <v>188</v>
      </c>
      <c r="H122" s="221">
        <v>2</v>
      </c>
      <c r="I122" s="222"/>
      <c r="J122" s="223">
        <f>ROUND(I122*H122,2)</f>
        <v>0</v>
      </c>
      <c r="K122" s="224"/>
      <c r="L122" s="225"/>
      <c r="M122" s="226" t="s">
        <v>1</v>
      </c>
      <c r="N122" s="227" t="s">
        <v>38</v>
      </c>
      <c r="O122" s="89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30" t="s">
        <v>189</v>
      </c>
      <c r="AT122" s="230" t="s">
        <v>185</v>
      </c>
      <c r="AU122" s="230" t="s">
        <v>83</v>
      </c>
      <c r="AY122" s="15" t="s">
        <v>184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5" t="s">
        <v>81</v>
      </c>
      <c r="BK122" s="231">
        <f>ROUND(I122*H122,2)</f>
        <v>0</v>
      </c>
      <c r="BL122" s="15" t="s">
        <v>190</v>
      </c>
      <c r="BM122" s="230" t="s">
        <v>190</v>
      </c>
    </row>
    <row r="123" s="2" customFormat="1" ht="16.5" customHeight="1">
      <c r="A123" s="36"/>
      <c r="B123" s="37"/>
      <c r="C123" s="217" t="s">
        <v>193</v>
      </c>
      <c r="D123" s="217" t="s">
        <v>185</v>
      </c>
      <c r="E123" s="218" t="s">
        <v>1240</v>
      </c>
      <c r="F123" s="219" t="s">
        <v>1010</v>
      </c>
      <c r="G123" s="220" t="s">
        <v>188</v>
      </c>
      <c r="H123" s="221">
        <v>2</v>
      </c>
      <c r="I123" s="222"/>
      <c r="J123" s="223">
        <f>ROUND(I123*H123,2)</f>
        <v>0</v>
      </c>
      <c r="K123" s="224"/>
      <c r="L123" s="225"/>
      <c r="M123" s="226" t="s">
        <v>1</v>
      </c>
      <c r="N123" s="227" t="s">
        <v>38</v>
      </c>
      <c r="O123" s="89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30" t="s">
        <v>189</v>
      </c>
      <c r="AT123" s="230" t="s">
        <v>185</v>
      </c>
      <c r="AU123" s="230" t="s">
        <v>83</v>
      </c>
      <c r="AY123" s="15" t="s">
        <v>184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5" t="s">
        <v>81</v>
      </c>
      <c r="BK123" s="231">
        <f>ROUND(I123*H123,2)</f>
        <v>0</v>
      </c>
      <c r="BL123" s="15" t="s">
        <v>190</v>
      </c>
      <c r="BM123" s="230" t="s">
        <v>196</v>
      </c>
    </row>
    <row r="124" s="2" customFormat="1" ht="16.5" customHeight="1">
      <c r="A124" s="36"/>
      <c r="B124" s="37"/>
      <c r="C124" s="217" t="s">
        <v>190</v>
      </c>
      <c r="D124" s="217" t="s">
        <v>185</v>
      </c>
      <c r="E124" s="218" t="s">
        <v>1242</v>
      </c>
      <c r="F124" s="219" t="s">
        <v>1345</v>
      </c>
      <c r="G124" s="220" t="s">
        <v>188</v>
      </c>
      <c r="H124" s="221">
        <v>1</v>
      </c>
      <c r="I124" s="222"/>
      <c r="J124" s="223">
        <f>ROUND(I124*H124,2)</f>
        <v>0</v>
      </c>
      <c r="K124" s="224"/>
      <c r="L124" s="225"/>
      <c r="M124" s="226" t="s">
        <v>1</v>
      </c>
      <c r="N124" s="227" t="s">
        <v>38</v>
      </c>
      <c r="O124" s="89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30" t="s">
        <v>189</v>
      </c>
      <c r="AT124" s="230" t="s">
        <v>185</v>
      </c>
      <c r="AU124" s="230" t="s">
        <v>83</v>
      </c>
      <c r="AY124" s="15" t="s">
        <v>184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5" t="s">
        <v>81</v>
      </c>
      <c r="BK124" s="231">
        <f>ROUND(I124*H124,2)</f>
        <v>0</v>
      </c>
      <c r="BL124" s="15" t="s">
        <v>190</v>
      </c>
      <c r="BM124" s="230" t="s">
        <v>189</v>
      </c>
    </row>
    <row r="125" s="2" customFormat="1" ht="16.5" customHeight="1">
      <c r="A125" s="36"/>
      <c r="B125" s="37"/>
      <c r="C125" s="217" t="s">
        <v>199</v>
      </c>
      <c r="D125" s="217" t="s">
        <v>185</v>
      </c>
      <c r="E125" s="218" t="s">
        <v>1243</v>
      </c>
      <c r="F125" s="219" t="s">
        <v>1018</v>
      </c>
      <c r="G125" s="220" t="s">
        <v>188</v>
      </c>
      <c r="H125" s="221">
        <v>1</v>
      </c>
      <c r="I125" s="222"/>
      <c r="J125" s="223">
        <f>ROUND(I125*H125,2)</f>
        <v>0</v>
      </c>
      <c r="K125" s="224"/>
      <c r="L125" s="225"/>
      <c r="M125" s="226" t="s">
        <v>1</v>
      </c>
      <c r="N125" s="227" t="s">
        <v>38</v>
      </c>
      <c r="O125" s="89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30" t="s">
        <v>189</v>
      </c>
      <c r="AT125" s="230" t="s">
        <v>185</v>
      </c>
      <c r="AU125" s="230" t="s">
        <v>83</v>
      </c>
      <c r="AY125" s="15" t="s">
        <v>184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5" t="s">
        <v>81</v>
      </c>
      <c r="BK125" s="231">
        <f>ROUND(I125*H125,2)</f>
        <v>0</v>
      </c>
      <c r="BL125" s="15" t="s">
        <v>190</v>
      </c>
      <c r="BM125" s="230" t="s">
        <v>108</v>
      </c>
    </row>
    <row r="126" s="2" customFormat="1" ht="16.5" customHeight="1">
      <c r="A126" s="36"/>
      <c r="B126" s="37"/>
      <c r="C126" s="217" t="s">
        <v>196</v>
      </c>
      <c r="D126" s="217" t="s">
        <v>185</v>
      </c>
      <c r="E126" s="218" t="s">
        <v>1245</v>
      </c>
      <c r="F126" s="219" t="s">
        <v>1024</v>
      </c>
      <c r="G126" s="220" t="s">
        <v>188</v>
      </c>
      <c r="H126" s="221">
        <v>1</v>
      </c>
      <c r="I126" s="222"/>
      <c r="J126" s="223">
        <f>ROUND(I126*H126,2)</f>
        <v>0</v>
      </c>
      <c r="K126" s="224"/>
      <c r="L126" s="225"/>
      <c r="M126" s="226" t="s">
        <v>1</v>
      </c>
      <c r="N126" s="227" t="s">
        <v>38</v>
      </c>
      <c r="O126" s="89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0" t="s">
        <v>189</v>
      </c>
      <c r="AT126" s="230" t="s">
        <v>185</v>
      </c>
      <c r="AU126" s="230" t="s">
        <v>83</v>
      </c>
      <c r="AY126" s="15" t="s">
        <v>184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5" t="s">
        <v>81</v>
      </c>
      <c r="BK126" s="231">
        <f>ROUND(I126*H126,2)</f>
        <v>0</v>
      </c>
      <c r="BL126" s="15" t="s">
        <v>190</v>
      </c>
      <c r="BM126" s="230" t="s">
        <v>114</v>
      </c>
    </row>
    <row r="127" s="2" customFormat="1" ht="16.5" customHeight="1">
      <c r="A127" s="36"/>
      <c r="B127" s="37"/>
      <c r="C127" s="217" t="s">
        <v>204</v>
      </c>
      <c r="D127" s="217" t="s">
        <v>185</v>
      </c>
      <c r="E127" s="218" t="s">
        <v>1246</v>
      </c>
      <c r="F127" s="219" t="s">
        <v>1026</v>
      </c>
      <c r="G127" s="220" t="s">
        <v>188</v>
      </c>
      <c r="H127" s="221">
        <v>1</v>
      </c>
      <c r="I127" s="222"/>
      <c r="J127" s="223">
        <f>ROUND(I127*H127,2)</f>
        <v>0</v>
      </c>
      <c r="K127" s="224"/>
      <c r="L127" s="225"/>
      <c r="M127" s="226" t="s">
        <v>1</v>
      </c>
      <c r="N127" s="227" t="s">
        <v>38</v>
      </c>
      <c r="O127" s="89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0" t="s">
        <v>189</v>
      </c>
      <c r="AT127" s="230" t="s">
        <v>185</v>
      </c>
      <c r="AU127" s="230" t="s">
        <v>83</v>
      </c>
      <c r="AY127" s="15" t="s">
        <v>184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5" t="s">
        <v>81</v>
      </c>
      <c r="BK127" s="231">
        <f>ROUND(I127*H127,2)</f>
        <v>0</v>
      </c>
      <c r="BL127" s="15" t="s">
        <v>190</v>
      </c>
      <c r="BM127" s="230" t="s">
        <v>119</v>
      </c>
    </row>
    <row r="128" s="2" customFormat="1" ht="16.5" customHeight="1">
      <c r="A128" s="36"/>
      <c r="B128" s="37"/>
      <c r="C128" s="217" t="s">
        <v>189</v>
      </c>
      <c r="D128" s="217" t="s">
        <v>185</v>
      </c>
      <c r="E128" s="218" t="s">
        <v>1248</v>
      </c>
      <c r="F128" s="219" t="s">
        <v>1028</v>
      </c>
      <c r="G128" s="220" t="s">
        <v>188</v>
      </c>
      <c r="H128" s="221">
        <v>1</v>
      </c>
      <c r="I128" s="222"/>
      <c r="J128" s="223">
        <f>ROUND(I128*H128,2)</f>
        <v>0</v>
      </c>
      <c r="K128" s="224"/>
      <c r="L128" s="225"/>
      <c r="M128" s="226" t="s">
        <v>1</v>
      </c>
      <c r="N128" s="227" t="s">
        <v>38</v>
      </c>
      <c r="O128" s="89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0" t="s">
        <v>189</v>
      </c>
      <c r="AT128" s="230" t="s">
        <v>185</v>
      </c>
      <c r="AU128" s="230" t="s">
        <v>83</v>
      </c>
      <c r="AY128" s="15" t="s">
        <v>184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5" t="s">
        <v>81</v>
      </c>
      <c r="BK128" s="231">
        <f>ROUND(I128*H128,2)</f>
        <v>0</v>
      </c>
      <c r="BL128" s="15" t="s">
        <v>190</v>
      </c>
      <c r="BM128" s="230" t="s">
        <v>124</v>
      </c>
    </row>
    <row r="129" s="2" customFormat="1" ht="16.5" customHeight="1">
      <c r="A129" s="36"/>
      <c r="B129" s="37"/>
      <c r="C129" s="217" t="s">
        <v>209</v>
      </c>
      <c r="D129" s="217" t="s">
        <v>185</v>
      </c>
      <c r="E129" s="218" t="s">
        <v>1249</v>
      </c>
      <c r="F129" s="219" t="s">
        <v>1347</v>
      </c>
      <c r="G129" s="220" t="s">
        <v>188</v>
      </c>
      <c r="H129" s="221">
        <v>1</v>
      </c>
      <c r="I129" s="222"/>
      <c r="J129" s="223">
        <f>ROUND(I129*H129,2)</f>
        <v>0</v>
      </c>
      <c r="K129" s="224"/>
      <c r="L129" s="225"/>
      <c r="M129" s="226" t="s">
        <v>1</v>
      </c>
      <c r="N129" s="227" t="s">
        <v>38</v>
      </c>
      <c r="O129" s="89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0" t="s">
        <v>189</v>
      </c>
      <c r="AT129" s="230" t="s">
        <v>185</v>
      </c>
      <c r="AU129" s="230" t="s">
        <v>83</v>
      </c>
      <c r="AY129" s="15" t="s">
        <v>184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5" t="s">
        <v>81</v>
      </c>
      <c r="BK129" s="231">
        <f>ROUND(I129*H129,2)</f>
        <v>0</v>
      </c>
      <c r="BL129" s="15" t="s">
        <v>190</v>
      </c>
      <c r="BM129" s="230" t="s">
        <v>130</v>
      </c>
    </row>
    <row r="130" s="2" customFormat="1" ht="16.5" customHeight="1">
      <c r="A130" s="36"/>
      <c r="B130" s="37"/>
      <c r="C130" s="217" t="s">
        <v>108</v>
      </c>
      <c r="D130" s="217" t="s">
        <v>185</v>
      </c>
      <c r="E130" s="218" t="s">
        <v>1318</v>
      </c>
      <c r="F130" s="219" t="s">
        <v>1349</v>
      </c>
      <c r="G130" s="220" t="s">
        <v>188</v>
      </c>
      <c r="H130" s="221">
        <v>1</v>
      </c>
      <c r="I130" s="222"/>
      <c r="J130" s="223">
        <f>ROUND(I130*H130,2)</f>
        <v>0</v>
      </c>
      <c r="K130" s="224"/>
      <c r="L130" s="225"/>
      <c r="M130" s="226" t="s">
        <v>1</v>
      </c>
      <c r="N130" s="227" t="s">
        <v>38</v>
      </c>
      <c r="O130" s="89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0" t="s">
        <v>189</v>
      </c>
      <c r="AT130" s="230" t="s">
        <v>185</v>
      </c>
      <c r="AU130" s="230" t="s">
        <v>83</v>
      </c>
      <c r="AY130" s="15" t="s">
        <v>184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5" t="s">
        <v>81</v>
      </c>
      <c r="BK130" s="231">
        <f>ROUND(I130*H130,2)</f>
        <v>0</v>
      </c>
      <c r="BL130" s="15" t="s">
        <v>190</v>
      </c>
      <c r="BM130" s="230" t="s">
        <v>136</v>
      </c>
    </row>
    <row r="131" s="2" customFormat="1" ht="16.5" customHeight="1">
      <c r="A131" s="36"/>
      <c r="B131" s="37"/>
      <c r="C131" s="217" t="s">
        <v>111</v>
      </c>
      <c r="D131" s="217" t="s">
        <v>185</v>
      </c>
      <c r="E131" s="218" t="s">
        <v>1251</v>
      </c>
      <c r="F131" s="219" t="s">
        <v>1400</v>
      </c>
      <c r="G131" s="220" t="s">
        <v>538</v>
      </c>
      <c r="H131" s="221">
        <v>25</v>
      </c>
      <c r="I131" s="222"/>
      <c r="J131" s="223">
        <f>ROUND(I131*H131,2)</f>
        <v>0</v>
      </c>
      <c r="K131" s="224"/>
      <c r="L131" s="225"/>
      <c r="M131" s="226" t="s">
        <v>1</v>
      </c>
      <c r="N131" s="227" t="s">
        <v>38</v>
      </c>
      <c r="O131" s="89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0" t="s">
        <v>189</v>
      </c>
      <c r="AT131" s="230" t="s">
        <v>185</v>
      </c>
      <c r="AU131" s="230" t="s">
        <v>83</v>
      </c>
      <c r="AY131" s="15" t="s">
        <v>184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5" t="s">
        <v>81</v>
      </c>
      <c r="BK131" s="231">
        <f>ROUND(I131*H131,2)</f>
        <v>0</v>
      </c>
      <c r="BL131" s="15" t="s">
        <v>190</v>
      </c>
      <c r="BM131" s="230" t="s">
        <v>141</v>
      </c>
    </row>
    <row r="132" s="2" customFormat="1" ht="16.5" customHeight="1">
      <c r="A132" s="36"/>
      <c r="B132" s="37"/>
      <c r="C132" s="217" t="s">
        <v>114</v>
      </c>
      <c r="D132" s="217" t="s">
        <v>185</v>
      </c>
      <c r="E132" s="218" t="s">
        <v>1252</v>
      </c>
      <c r="F132" s="219" t="s">
        <v>754</v>
      </c>
      <c r="G132" s="220" t="s">
        <v>538</v>
      </c>
      <c r="H132" s="221">
        <v>50</v>
      </c>
      <c r="I132" s="222"/>
      <c r="J132" s="223">
        <f>ROUND(I132*H132,2)</f>
        <v>0</v>
      </c>
      <c r="K132" s="224"/>
      <c r="L132" s="225"/>
      <c r="M132" s="226" t="s">
        <v>1</v>
      </c>
      <c r="N132" s="227" t="s">
        <v>38</v>
      </c>
      <c r="O132" s="89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0" t="s">
        <v>189</v>
      </c>
      <c r="AT132" s="230" t="s">
        <v>185</v>
      </c>
      <c r="AU132" s="230" t="s">
        <v>83</v>
      </c>
      <c r="AY132" s="15" t="s">
        <v>184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5" t="s">
        <v>81</v>
      </c>
      <c r="BK132" s="231">
        <f>ROUND(I132*H132,2)</f>
        <v>0</v>
      </c>
      <c r="BL132" s="15" t="s">
        <v>190</v>
      </c>
      <c r="BM132" s="230" t="s">
        <v>218</v>
      </c>
    </row>
    <row r="133" s="2" customFormat="1" ht="16.5" customHeight="1">
      <c r="A133" s="36"/>
      <c r="B133" s="37"/>
      <c r="C133" s="217" t="s">
        <v>14</v>
      </c>
      <c r="D133" s="217" t="s">
        <v>185</v>
      </c>
      <c r="E133" s="218" t="s">
        <v>1253</v>
      </c>
      <c r="F133" s="219" t="s">
        <v>758</v>
      </c>
      <c r="G133" s="220" t="s">
        <v>538</v>
      </c>
      <c r="H133" s="221">
        <v>40</v>
      </c>
      <c r="I133" s="222"/>
      <c r="J133" s="223">
        <f>ROUND(I133*H133,2)</f>
        <v>0</v>
      </c>
      <c r="K133" s="224"/>
      <c r="L133" s="225"/>
      <c r="M133" s="226" t="s">
        <v>1</v>
      </c>
      <c r="N133" s="227" t="s">
        <v>38</v>
      </c>
      <c r="O133" s="89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0" t="s">
        <v>189</v>
      </c>
      <c r="AT133" s="230" t="s">
        <v>185</v>
      </c>
      <c r="AU133" s="230" t="s">
        <v>83</v>
      </c>
      <c r="AY133" s="15" t="s">
        <v>184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5" t="s">
        <v>81</v>
      </c>
      <c r="BK133" s="231">
        <f>ROUND(I133*H133,2)</f>
        <v>0</v>
      </c>
      <c r="BL133" s="15" t="s">
        <v>190</v>
      </c>
      <c r="BM133" s="230" t="s">
        <v>221</v>
      </c>
    </row>
    <row r="134" s="2" customFormat="1" ht="16.5" customHeight="1">
      <c r="A134" s="36"/>
      <c r="B134" s="37"/>
      <c r="C134" s="217" t="s">
        <v>119</v>
      </c>
      <c r="D134" s="217" t="s">
        <v>185</v>
      </c>
      <c r="E134" s="218" t="s">
        <v>1254</v>
      </c>
      <c r="F134" s="219" t="s">
        <v>1044</v>
      </c>
      <c r="G134" s="220" t="s">
        <v>538</v>
      </c>
      <c r="H134" s="221">
        <v>10</v>
      </c>
      <c r="I134" s="222"/>
      <c r="J134" s="223">
        <f>ROUND(I134*H134,2)</f>
        <v>0</v>
      </c>
      <c r="K134" s="224"/>
      <c r="L134" s="225"/>
      <c r="M134" s="226" t="s">
        <v>1</v>
      </c>
      <c r="N134" s="227" t="s">
        <v>38</v>
      </c>
      <c r="O134" s="89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0" t="s">
        <v>189</v>
      </c>
      <c r="AT134" s="230" t="s">
        <v>185</v>
      </c>
      <c r="AU134" s="230" t="s">
        <v>83</v>
      </c>
      <c r="AY134" s="15" t="s">
        <v>184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5" t="s">
        <v>81</v>
      </c>
      <c r="BK134" s="231">
        <f>ROUND(I134*H134,2)</f>
        <v>0</v>
      </c>
      <c r="BL134" s="15" t="s">
        <v>190</v>
      </c>
      <c r="BM134" s="230" t="s">
        <v>224</v>
      </c>
    </row>
    <row r="135" s="2" customFormat="1" ht="16.5" customHeight="1">
      <c r="A135" s="36"/>
      <c r="B135" s="37"/>
      <c r="C135" s="217" t="s">
        <v>221</v>
      </c>
      <c r="D135" s="217" t="s">
        <v>185</v>
      </c>
      <c r="E135" s="218" t="s">
        <v>1201</v>
      </c>
      <c r="F135" s="219" t="s">
        <v>1049</v>
      </c>
      <c r="G135" s="220" t="s">
        <v>538</v>
      </c>
      <c r="H135" s="221">
        <v>100</v>
      </c>
      <c r="I135" s="222"/>
      <c r="J135" s="223">
        <f>ROUND(I135*H135,2)</f>
        <v>0</v>
      </c>
      <c r="K135" s="224"/>
      <c r="L135" s="225"/>
      <c r="M135" s="226" t="s">
        <v>1</v>
      </c>
      <c r="N135" s="227" t="s">
        <v>38</v>
      </c>
      <c r="O135" s="89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0" t="s">
        <v>189</v>
      </c>
      <c r="AT135" s="230" t="s">
        <v>185</v>
      </c>
      <c r="AU135" s="230" t="s">
        <v>83</v>
      </c>
      <c r="AY135" s="15" t="s">
        <v>184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5" t="s">
        <v>81</v>
      </c>
      <c r="BK135" s="231">
        <f>ROUND(I135*H135,2)</f>
        <v>0</v>
      </c>
      <c r="BL135" s="15" t="s">
        <v>190</v>
      </c>
      <c r="BM135" s="230" t="s">
        <v>1401</v>
      </c>
    </row>
    <row r="136" s="2" customFormat="1" ht="16.5" customHeight="1">
      <c r="A136" s="36"/>
      <c r="B136" s="37"/>
      <c r="C136" s="217" t="s">
        <v>266</v>
      </c>
      <c r="D136" s="217" t="s">
        <v>185</v>
      </c>
      <c r="E136" s="218" t="s">
        <v>1045</v>
      </c>
      <c r="F136" s="219" t="s">
        <v>1046</v>
      </c>
      <c r="G136" s="220" t="s">
        <v>188</v>
      </c>
      <c r="H136" s="221">
        <v>7</v>
      </c>
      <c r="I136" s="222"/>
      <c r="J136" s="223">
        <f>ROUND(I136*H136,2)</f>
        <v>0</v>
      </c>
      <c r="K136" s="224"/>
      <c r="L136" s="225"/>
      <c r="M136" s="226" t="s">
        <v>1</v>
      </c>
      <c r="N136" s="227" t="s">
        <v>38</v>
      </c>
      <c r="O136" s="89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0" t="s">
        <v>189</v>
      </c>
      <c r="AT136" s="230" t="s">
        <v>185</v>
      </c>
      <c r="AU136" s="230" t="s">
        <v>83</v>
      </c>
      <c r="AY136" s="15" t="s">
        <v>184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5" t="s">
        <v>81</v>
      </c>
      <c r="BK136" s="231">
        <f>ROUND(I136*H136,2)</f>
        <v>0</v>
      </c>
      <c r="BL136" s="15" t="s">
        <v>190</v>
      </c>
      <c r="BM136" s="230" t="s">
        <v>1402</v>
      </c>
    </row>
    <row r="137" s="2" customFormat="1" ht="16.5" customHeight="1">
      <c r="A137" s="36"/>
      <c r="B137" s="37"/>
      <c r="C137" s="217" t="s">
        <v>8</v>
      </c>
      <c r="D137" s="217" t="s">
        <v>185</v>
      </c>
      <c r="E137" s="218" t="s">
        <v>1258</v>
      </c>
      <c r="F137" s="219" t="s">
        <v>1054</v>
      </c>
      <c r="G137" s="220" t="s">
        <v>188</v>
      </c>
      <c r="H137" s="221">
        <v>1</v>
      </c>
      <c r="I137" s="222"/>
      <c r="J137" s="223">
        <f>ROUND(I137*H137,2)</f>
        <v>0</v>
      </c>
      <c r="K137" s="224"/>
      <c r="L137" s="225"/>
      <c r="M137" s="226" t="s">
        <v>1</v>
      </c>
      <c r="N137" s="227" t="s">
        <v>38</v>
      </c>
      <c r="O137" s="89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0" t="s">
        <v>189</v>
      </c>
      <c r="AT137" s="230" t="s">
        <v>185</v>
      </c>
      <c r="AU137" s="230" t="s">
        <v>83</v>
      </c>
      <c r="AY137" s="15" t="s">
        <v>184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5" t="s">
        <v>81</v>
      </c>
      <c r="BK137" s="231">
        <f>ROUND(I137*H137,2)</f>
        <v>0</v>
      </c>
      <c r="BL137" s="15" t="s">
        <v>190</v>
      </c>
      <c r="BM137" s="230" t="s">
        <v>227</v>
      </c>
    </row>
    <row r="138" s="2" customFormat="1" ht="16.5" customHeight="1">
      <c r="A138" s="36"/>
      <c r="B138" s="37"/>
      <c r="C138" s="217" t="s">
        <v>124</v>
      </c>
      <c r="D138" s="217" t="s">
        <v>185</v>
      </c>
      <c r="E138" s="218" t="s">
        <v>1260</v>
      </c>
      <c r="F138" s="219" t="s">
        <v>1056</v>
      </c>
      <c r="G138" s="220" t="s">
        <v>188</v>
      </c>
      <c r="H138" s="221">
        <v>3</v>
      </c>
      <c r="I138" s="222"/>
      <c r="J138" s="223">
        <f>ROUND(I138*H138,2)</f>
        <v>0</v>
      </c>
      <c r="K138" s="224"/>
      <c r="L138" s="225"/>
      <c r="M138" s="226" t="s">
        <v>1</v>
      </c>
      <c r="N138" s="227" t="s">
        <v>38</v>
      </c>
      <c r="O138" s="89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0" t="s">
        <v>189</v>
      </c>
      <c r="AT138" s="230" t="s">
        <v>185</v>
      </c>
      <c r="AU138" s="230" t="s">
        <v>83</v>
      </c>
      <c r="AY138" s="15" t="s">
        <v>184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5" t="s">
        <v>81</v>
      </c>
      <c r="BK138" s="231">
        <f>ROUND(I138*H138,2)</f>
        <v>0</v>
      </c>
      <c r="BL138" s="15" t="s">
        <v>190</v>
      </c>
      <c r="BM138" s="230" t="s">
        <v>230</v>
      </c>
    </row>
    <row r="139" s="2" customFormat="1" ht="16.5" customHeight="1">
      <c r="A139" s="36"/>
      <c r="B139" s="37"/>
      <c r="C139" s="217" t="s">
        <v>127</v>
      </c>
      <c r="D139" s="217" t="s">
        <v>185</v>
      </c>
      <c r="E139" s="218" t="s">
        <v>1261</v>
      </c>
      <c r="F139" s="219" t="s">
        <v>1392</v>
      </c>
      <c r="G139" s="220" t="s">
        <v>188</v>
      </c>
      <c r="H139" s="221">
        <v>3</v>
      </c>
      <c r="I139" s="222"/>
      <c r="J139" s="223">
        <f>ROUND(I139*H139,2)</f>
        <v>0</v>
      </c>
      <c r="K139" s="224"/>
      <c r="L139" s="225"/>
      <c r="M139" s="226" t="s">
        <v>1</v>
      </c>
      <c r="N139" s="227" t="s">
        <v>38</v>
      </c>
      <c r="O139" s="89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0" t="s">
        <v>189</v>
      </c>
      <c r="AT139" s="230" t="s">
        <v>185</v>
      </c>
      <c r="AU139" s="230" t="s">
        <v>83</v>
      </c>
      <c r="AY139" s="15" t="s">
        <v>184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5" t="s">
        <v>81</v>
      </c>
      <c r="BK139" s="231">
        <f>ROUND(I139*H139,2)</f>
        <v>0</v>
      </c>
      <c r="BL139" s="15" t="s">
        <v>190</v>
      </c>
      <c r="BM139" s="230" t="s">
        <v>233</v>
      </c>
    </row>
    <row r="140" s="2" customFormat="1" ht="16.5" customHeight="1">
      <c r="A140" s="36"/>
      <c r="B140" s="37"/>
      <c r="C140" s="217" t="s">
        <v>130</v>
      </c>
      <c r="D140" s="217" t="s">
        <v>185</v>
      </c>
      <c r="E140" s="218" t="s">
        <v>1262</v>
      </c>
      <c r="F140" s="219" t="s">
        <v>1067</v>
      </c>
      <c r="G140" s="220" t="s">
        <v>538</v>
      </c>
      <c r="H140" s="221">
        <v>20</v>
      </c>
      <c r="I140" s="222"/>
      <c r="J140" s="223">
        <f>ROUND(I140*H140,2)</f>
        <v>0</v>
      </c>
      <c r="K140" s="224"/>
      <c r="L140" s="225"/>
      <c r="M140" s="226" t="s">
        <v>1</v>
      </c>
      <c r="N140" s="227" t="s">
        <v>38</v>
      </c>
      <c r="O140" s="89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0" t="s">
        <v>189</v>
      </c>
      <c r="AT140" s="230" t="s">
        <v>185</v>
      </c>
      <c r="AU140" s="230" t="s">
        <v>83</v>
      </c>
      <c r="AY140" s="15" t="s">
        <v>184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5" t="s">
        <v>81</v>
      </c>
      <c r="BK140" s="231">
        <f>ROUND(I140*H140,2)</f>
        <v>0</v>
      </c>
      <c r="BL140" s="15" t="s">
        <v>190</v>
      </c>
      <c r="BM140" s="230" t="s">
        <v>236</v>
      </c>
    </row>
    <row r="141" s="2" customFormat="1" ht="24.15" customHeight="1">
      <c r="A141" s="36"/>
      <c r="B141" s="37"/>
      <c r="C141" s="217" t="s">
        <v>133</v>
      </c>
      <c r="D141" s="217" t="s">
        <v>185</v>
      </c>
      <c r="E141" s="218" t="s">
        <v>1263</v>
      </c>
      <c r="F141" s="219" t="s">
        <v>1146</v>
      </c>
      <c r="G141" s="220" t="s">
        <v>560</v>
      </c>
      <c r="H141" s="221">
        <v>1</v>
      </c>
      <c r="I141" s="222"/>
      <c r="J141" s="223">
        <f>ROUND(I141*H141,2)</f>
        <v>0</v>
      </c>
      <c r="K141" s="224"/>
      <c r="L141" s="225"/>
      <c r="M141" s="226" t="s">
        <v>1</v>
      </c>
      <c r="N141" s="227" t="s">
        <v>38</v>
      </c>
      <c r="O141" s="89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0" t="s">
        <v>189</v>
      </c>
      <c r="AT141" s="230" t="s">
        <v>185</v>
      </c>
      <c r="AU141" s="230" t="s">
        <v>83</v>
      </c>
      <c r="AY141" s="15" t="s">
        <v>184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5" t="s">
        <v>81</v>
      </c>
      <c r="BK141" s="231">
        <f>ROUND(I141*H141,2)</f>
        <v>0</v>
      </c>
      <c r="BL141" s="15" t="s">
        <v>190</v>
      </c>
      <c r="BM141" s="230" t="s">
        <v>239</v>
      </c>
    </row>
    <row r="142" s="2" customFormat="1" ht="16.5" customHeight="1">
      <c r="A142" s="36"/>
      <c r="B142" s="37"/>
      <c r="C142" s="217" t="s">
        <v>136</v>
      </c>
      <c r="D142" s="217" t="s">
        <v>185</v>
      </c>
      <c r="E142" s="218" t="s">
        <v>1264</v>
      </c>
      <c r="F142" s="219" t="s">
        <v>1071</v>
      </c>
      <c r="G142" s="220" t="s">
        <v>538</v>
      </c>
      <c r="H142" s="221">
        <v>20</v>
      </c>
      <c r="I142" s="222"/>
      <c r="J142" s="223">
        <f>ROUND(I142*H142,2)</f>
        <v>0</v>
      </c>
      <c r="K142" s="224"/>
      <c r="L142" s="225"/>
      <c r="M142" s="226" t="s">
        <v>1</v>
      </c>
      <c r="N142" s="227" t="s">
        <v>38</v>
      </c>
      <c r="O142" s="89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0" t="s">
        <v>189</v>
      </c>
      <c r="AT142" s="230" t="s">
        <v>185</v>
      </c>
      <c r="AU142" s="230" t="s">
        <v>83</v>
      </c>
      <c r="AY142" s="15" t="s">
        <v>184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5" t="s">
        <v>81</v>
      </c>
      <c r="BK142" s="231">
        <f>ROUND(I142*H142,2)</f>
        <v>0</v>
      </c>
      <c r="BL142" s="15" t="s">
        <v>190</v>
      </c>
      <c r="BM142" s="230" t="s">
        <v>242</v>
      </c>
    </row>
    <row r="143" s="2" customFormat="1" ht="21.75" customHeight="1">
      <c r="A143" s="36"/>
      <c r="B143" s="37"/>
      <c r="C143" s="217" t="s">
        <v>7</v>
      </c>
      <c r="D143" s="217" t="s">
        <v>185</v>
      </c>
      <c r="E143" s="218" t="s">
        <v>1265</v>
      </c>
      <c r="F143" s="219" t="s">
        <v>1073</v>
      </c>
      <c r="G143" s="220" t="s">
        <v>560</v>
      </c>
      <c r="H143" s="221">
        <v>1</v>
      </c>
      <c r="I143" s="222"/>
      <c r="J143" s="223">
        <f>ROUND(I143*H143,2)</f>
        <v>0</v>
      </c>
      <c r="K143" s="224"/>
      <c r="L143" s="225"/>
      <c r="M143" s="226" t="s">
        <v>1</v>
      </c>
      <c r="N143" s="227" t="s">
        <v>38</v>
      </c>
      <c r="O143" s="89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0" t="s">
        <v>189</v>
      </c>
      <c r="AT143" s="230" t="s">
        <v>185</v>
      </c>
      <c r="AU143" s="230" t="s">
        <v>83</v>
      </c>
      <c r="AY143" s="15" t="s">
        <v>184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5" t="s">
        <v>81</v>
      </c>
      <c r="BK143" s="231">
        <f>ROUND(I143*H143,2)</f>
        <v>0</v>
      </c>
      <c r="BL143" s="15" t="s">
        <v>190</v>
      </c>
      <c r="BM143" s="230" t="s">
        <v>248</v>
      </c>
    </row>
    <row r="144" s="2" customFormat="1" ht="24.15" customHeight="1">
      <c r="A144" s="36"/>
      <c r="B144" s="37"/>
      <c r="C144" s="217" t="s">
        <v>141</v>
      </c>
      <c r="D144" s="217" t="s">
        <v>185</v>
      </c>
      <c r="E144" s="218" t="s">
        <v>1266</v>
      </c>
      <c r="F144" s="219" t="s">
        <v>1091</v>
      </c>
      <c r="G144" s="220" t="s">
        <v>560</v>
      </c>
      <c r="H144" s="221">
        <v>1</v>
      </c>
      <c r="I144" s="222"/>
      <c r="J144" s="223">
        <f>ROUND(I144*H144,2)</f>
        <v>0</v>
      </c>
      <c r="K144" s="224"/>
      <c r="L144" s="225"/>
      <c r="M144" s="226" t="s">
        <v>1</v>
      </c>
      <c r="N144" s="227" t="s">
        <v>38</v>
      </c>
      <c r="O144" s="89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0" t="s">
        <v>189</v>
      </c>
      <c r="AT144" s="230" t="s">
        <v>185</v>
      </c>
      <c r="AU144" s="230" t="s">
        <v>83</v>
      </c>
      <c r="AY144" s="15" t="s">
        <v>184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5" t="s">
        <v>81</v>
      </c>
      <c r="BK144" s="231">
        <f>ROUND(I144*H144,2)</f>
        <v>0</v>
      </c>
      <c r="BL144" s="15" t="s">
        <v>190</v>
      </c>
      <c r="BM144" s="230" t="s">
        <v>251</v>
      </c>
    </row>
    <row r="145" s="2" customFormat="1" ht="16.5" customHeight="1">
      <c r="A145" s="36"/>
      <c r="B145" s="37"/>
      <c r="C145" s="237" t="s">
        <v>252</v>
      </c>
      <c r="D145" s="237" t="s">
        <v>858</v>
      </c>
      <c r="E145" s="238" t="s">
        <v>1267</v>
      </c>
      <c r="F145" s="239" t="s">
        <v>1093</v>
      </c>
      <c r="G145" s="240" t="s">
        <v>861</v>
      </c>
      <c r="H145" s="241">
        <v>43</v>
      </c>
      <c r="I145" s="242"/>
      <c r="J145" s="243">
        <f>ROUND(I145*H145,2)</f>
        <v>0</v>
      </c>
      <c r="K145" s="244"/>
      <c r="L145" s="42"/>
      <c r="M145" s="245" t="s">
        <v>1</v>
      </c>
      <c r="N145" s="246" t="s">
        <v>38</v>
      </c>
      <c r="O145" s="89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0" t="s">
        <v>190</v>
      </c>
      <c r="AT145" s="230" t="s">
        <v>858</v>
      </c>
      <c r="AU145" s="230" t="s">
        <v>83</v>
      </c>
      <c r="AY145" s="15" t="s">
        <v>184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5" t="s">
        <v>81</v>
      </c>
      <c r="BK145" s="231">
        <f>ROUND(I145*H145,2)</f>
        <v>0</v>
      </c>
      <c r="BL145" s="15" t="s">
        <v>190</v>
      </c>
      <c r="BM145" s="230" t="s">
        <v>255</v>
      </c>
    </row>
    <row r="146" s="2" customFormat="1" ht="16.5" customHeight="1">
      <c r="A146" s="36"/>
      <c r="B146" s="37"/>
      <c r="C146" s="237" t="s">
        <v>218</v>
      </c>
      <c r="D146" s="237" t="s">
        <v>858</v>
      </c>
      <c r="E146" s="238" t="s">
        <v>1268</v>
      </c>
      <c r="F146" s="239" t="s">
        <v>1403</v>
      </c>
      <c r="G146" s="240" t="s">
        <v>188</v>
      </c>
      <c r="H146" s="241">
        <v>1</v>
      </c>
      <c r="I146" s="242"/>
      <c r="J146" s="243">
        <f>ROUND(I146*H146,2)</f>
        <v>0</v>
      </c>
      <c r="K146" s="244"/>
      <c r="L146" s="42"/>
      <c r="M146" s="245" t="s">
        <v>1</v>
      </c>
      <c r="N146" s="246" t="s">
        <v>38</v>
      </c>
      <c r="O146" s="89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0" t="s">
        <v>190</v>
      </c>
      <c r="AT146" s="230" t="s">
        <v>858</v>
      </c>
      <c r="AU146" s="230" t="s">
        <v>83</v>
      </c>
      <c r="AY146" s="15" t="s">
        <v>184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5" t="s">
        <v>81</v>
      </c>
      <c r="BK146" s="231">
        <f>ROUND(I146*H146,2)</f>
        <v>0</v>
      </c>
      <c r="BL146" s="15" t="s">
        <v>190</v>
      </c>
      <c r="BM146" s="230" t="s">
        <v>258</v>
      </c>
    </row>
    <row r="147" s="2" customFormat="1" ht="16.5" customHeight="1">
      <c r="A147" s="36"/>
      <c r="B147" s="37"/>
      <c r="C147" s="237" t="s">
        <v>259</v>
      </c>
      <c r="D147" s="237" t="s">
        <v>858</v>
      </c>
      <c r="E147" s="238" t="s">
        <v>1269</v>
      </c>
      <c r="F147" s="239" t="s">
        <v>1404</v>
      </c>
      <c r="G147" s="240" t="s">
        <v>188</v>
      </c>
      <c r="H147" s="241">
        <v>1</v>
      </c>
      <c r="I147" s="242"/>
      <c r="J147" s="243">
        <f>ROUND(I147*H147,2)</f>
        <v>0</v>
      </c>
      <c r="K147" s="244"/>
      <c r="L147" s="42"/>
      <c r="M147" s="260" t="s">
        <v>1</v>
      </c>
      <c r="N147" s="261" t="s">
        <v>38</v>
      </c>
      <c r="O147" s="262"/>
      <c r="P147" s="263">
        <f>O147*H147</f>
        <v>0</v>
      </c>
      <c r="Q147" s="263">
        <v>0</v>
      </c>
      <c r="R147" s="263">
        <f>Q147*H147</f>
        <v>0</v>
      </c>
      <c r="S147" s="263">
        <v>0</v>
      </c>
      <c r="T147" s="264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0" t="s">
        <v>190</v>
      </c>
      <c r="AT147" s="230" t="s">
        <v>858</v>
      </c>
      <c r="AU147" s="230" t="s">
        <v>83</v>
      </c>
      <c r="AY147" s="15" t="s">
        <v>184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5" t="s">
        <v>81</v>
      </c>
      <c r="BK147" s="231">
        <f>ROUND(I147*H147,2)</f>
        <v>0</v>
      </c>
      <c r="BL147" s="15" t="s">
        <v>190</v>
      </c>
      <c r="BM147" s="230" t="s">
        <v>262</v>
      </c>
    </row>
    <row r="148" s="2" customFormat="1" ht="6.96" customHeight="1">
      <c r="A148" s="36"/>
      <c r="B148" s="64"/>
      <c r="C148" s="65"/>
      <c r="D148" s="65"/>
      <c r="E148" s="65"/>
      <c r="F148" s="65"/>
      <c r="G148" s="65"/>
      <c r="H148" s="65"/>
      <c r="I148" s="65"/>
      <c r="J148" s="65"/>
      <c r="K148" s="65"/>
      <c r="L148" s="42"/>
      <c r="M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</row>
  </sheetData>
  <sheetProtection sheet="1" autoFilter="0" formatColumns="0" formatRows="0" objects="1" scenarios="1" spinCount="100000" saltValue="p0WShuTSn6zKzDffGshJ4wgpZCFcC8tqJFxDVbD1tGR0tXwFCSTgxd20tJvWPiyhZ/RPsMtqST6VKnof9xoGqQ==" hashValue="fW/gVjmB01VCirgbIQTbFnOGsQwZqk1Ny7gSp7T3ZuH0+UsrYB13aXV/2VHbpllijNDK7gTTMQFNRB+LUiX4HQ==" algorithmName="SHA-512" password="CC35"/>
  <autoFilter ref="C117:K14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144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Odborné učiliště Příbram - kompletní rekonstrukce el. rozvodů - dílny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145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1405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12. 5. 2021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ROUND(J118,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ROUND((SUM(BE118:BE156)),  2)</f>
        <v>0</v>
      </c>
      <c r="G33" s="36"/>
      <c r="H33" s="36"/>
      <c r="I33" s="153">
        <v>0.20999999999999999</v>
      </c>
      <c r="J33" s="152">
        <f>ROUND(((SUM(BE118:BE156))*I33),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ROUND((SUM(BF118:BF156)),  2)</f>
        <v>0</v>
      </c>
      <c r="G34" s="36"/>
      <c r="H34" s="36"/>
      <c r="I34" s="153">
        <v>0.14999999999999999</v>
      </c>
      <c r="J34" s="152">
        <f>ROUND(((SUM(BF118:BF156))*I34),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ROUND((SUM(BG118:BG156)),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ROUND((SUM(BH118:BH156)),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ROUND((SUM(BI118:BI156)),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Odborné učiliště Příbram - kompletní rekonstrukce el. rozvodů - dílny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145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17 - R15A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12. 5. 2021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148</v>
      </c>
      <c r="D94" s="174"/>
      <c r="E94" s="174"/>
      <c r="F94" s="174"/>
      <c r="G94" s="174"/>
      <c r="H94" s="174"/>
      <c r="I94" s="174"/>
      <c r="J94" s="175" t="s">
        <v>149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150</v>
      </c>
      <c r="D96" s="38"/>
      <c r="E96" s="38"/>
      <c r="F96" s="38"/>
      <c r="G96" s="38"/>
      <c r="H96" s="38"/>
      <c r="I96" s="38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151</v>
      </c>
    </row>
    <row r="97" s="9" customFormat="1" ht="24.96" customHeight="1">
      <c r="A97" s="9"/>
      <c r="B97" s="177"/>
      <c r="C97" s="178"/>
      <c r="D97" s="179" t="s">
        <v>152</v>
      </c>
      <c r="E97" s="180"/>
      <c r="F97" s="180"/>
      <c r="G97" s="180"/>
      <c r="H97" s="180"/>
      <c r="I97" s="180"/>
      <c r="J97" s="181">
        <f>J119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1406</v>
      </c>
      <c r="E98" s="186"/>
      <c r="F98" s="186"/>
      <c r="G98" s="186"/>
      <c r="H98" s="186"/>
      <c r="I98" s="186"/>
      <c r="J98" s="187">
        <f>J120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170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6.25" customHeight="1">
      <c r="A108" s="36"/>
      <c r="B108" s="37"/>
      <c r="C108" s="38"/>
      <c r="D108" s="38"/>
      <c r="E108" s="172" t="str">
        <f>E7</f>
        <v>Odborné učiliště Příbram - kompletní rekonstrukce el. rozvodů - dílny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145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4" t="str">
        <f>E9</f>
        <v>17 - R15A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8"/>
      <c r="E112" s="38"/>
      <c r="F112" s="25" t="str">
        <f>F12</f>
        <v xml:space="preserve"> </v>
      </c>
      <c r="G112" s="38"/>
      <c r="H112" s="38"/>
      <c r="I112" s="30" t="s">
        <v>22</v>
      </c>
      <c r="J112" s="77" t="str">
        <f>IF(J12="","",J12)</f>
        <v>12. 5. 2021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24</v>
      </c>
      <c r="D114" s="38"/>
      <c r="E114" s="38"/>
      <c r="F114" s="25" t="str">
        <f>E15</f>
        <v xml:space="preserve"> </v>
      </c>
      <c r="G114" s="38"/>
      <c r="H114" s="38"/>
      <c r="I114" s="30" t="s">
        <v>29</v>
      </c>
      <c r="J114" s="34" t="str">
        <f>E21</f>
        <v xml:space="preserve"> 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27</v>
      </c>
      <c r="D115" s="38"/>
      <c r="E115" s="38"/>
      <c r="F115" s="25" t="str">
        <f>IF(E18="","",E18)</f>
        <v>Vyplň údaj</v>
      </c>
      <c r="G115" s="38"/>
      <c r="H115" s="38"/>
      <c r="I115" s="30" t="s">
        <v>31</v>
      </c>
      <c r="J115" s="34" t="str">
        <f>E24</f>
        <v xml:space="preserve"> 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89"/>
      <c r="B117" s="190"/>
      <c r="C117" s="191" t="s">
        <v>171</v>
      </c>
      <c r="D117" s="192" t="s">
        <v>58</v>
      </c>
      <c r="E117" s="192" t="s">
        <v>54</v>
      </c>
      <c r="F117" s="192" t="s">
        <v>55</v>
      </c>
      <c r="G117" s="192" t="s">
        <v>172</v>
      </c>
      <c r="H117" s="192" t="s">
        <v>173</v>
      </c>
      <c r="I117" s="192" t="s">
        <v>174</v>
      </c>
      <c r="J117" s="193" t="s">
        <v>149</v>
      </c>
      <c r="K117" s="194" t="s">
        <v>175</v>
      </c>
      <c r="L117" s="195"/>
      <c r="M117" s="98" t="s">
        <v>1</v>
      </c>
      <c r="N117" s="99" t="s">
        <v>37</v>
      </c>
      <c r="O117" s="99" t="s">
        <v>176</v>
      </c>
      <c r="P117" s="99" t="s">
        <v>177</v>
      </c>
      <c r="Q117" s="99" t="s">
        <v>178</v>
      </c>
      <c r="R117" s="99" t="s">
        <v>179</v>
      </c>
      <c r="S117" s="99" t="s">
        <v>180</v>
      </c>
      <c r="T117" s="100" t="s">
        <v>181</v>
      </c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</row>
    <row r="118" s="2" customFormat="1" ht="22.8" customHeight="1">
      <c r="A118" s="36"/>
      <c r="B118" s="37"/>
      <c r="C118" s="105" t="s">
        <v>182</v>
      </c>
      <c r="D118" s="38"/>
      <c r="E118" s="38"/>
      <c r="F118" s="38"/>
      <c r="G118" s="38"/>
      <c r="H118" s="38"/>
      <c r="I118" s="38"/>
      <c r="J118" s="196">
        <f>BK118</f>
        <v>0</v>
      </c>
      <c r="K118" s="38"/>
      <c r="L118" s="42"/>
      <c r="M118" s="101"/>
      <c r="N118" s="197"/>
      <c r="O118" s="102"/>
      <c r="P118" s="198">
        <f>P119</f>
        <v>0</v>
      </c>
      <c r="Q118" s="102"/>
      <c r="R118" s="198">
        <f>R119</f>
        <v>0</v>
      </c>
      <c r="S118" s="102"/>
      <c r="T118" s="199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72</v>
      </c>
      <c r="AU118" s="15" t="s">
        <v>151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72</v>
      </c>
      <c r="E119" s="204" t="s">
        <v>183</v>
      </c>
      <c r="F119" s="204" t="s">
        <v>183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81</v>
      </c>
      <c r="AT119" s="213" t="s">
        <v>72</v>
      </c>
      <c r="AU119" s="213" t="s">
        <v>73</v>
      </c>
      <c r="AY119" s="212" t="s">
        <v>184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72</v>
      </c>
      <c r="E120" s="215" t="s">
        <v>78</v>
      </c>
      <c r="F120" s="215" t="s">
        <v>128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SUM(P121:P156)</f>
        <v>0</v>
      </c>
      <c r="Q120" s="209"/>
      <c r="R120" s="210">
        <f>SUM(R121:R156)</f>
        <v>0</v>
      </c>
      <c r="S120" s="209"/>
      <c r="T120" s="211">
        <f>SUM(T121:T156)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81</v>
      </c>
      <c r="AT120" s="213" t="s">
        <v>72</v>
      </c>
      <c r="AU120" s="213" t="s">
        <v>81</v>
      </c>
      <c r="AY120" s="212" t="s">
        <v>184</v>
      </c>
      <c r="BK120" s="214">
        <f>SUM(BK121:BK156)</f>
        <v>0</v>
      </c>
    </row>
    <row r="121" s="2" customFormat="1" ht="24.9" customHeight="1">
      <c r="A121" s="36"/>
      <c r="B121" s="37"/>
      <c r="C121" s="217" t="s">
        <v>81</v>
      </c>
      <c r="D121" s="217" t="s">
        <v>185</v>
      </c>
      <c r="E121" s="218" t="s">
        <v>1237</v>
      </c>
      <c r="F121" s="219" t="s">
        <v>1407</v>
      </c>
      <c r="G121" s="220" t="s">
        <v>188</v>
      </c>
      <c r="H121" s="221">
        <v>1</v>
      </c>
      <c r="I121" s="222"/>
      <c r="J121" s="223">
        <f>ROUND(I121*H121,2)</f>
        <v>0</v>
      </c>
      <c r="K121" s="224"/>
      <c r="L121" s="225"/>
      <c r="M121" s="226" t="s">
        <v>1</v>
      </c>
      <c r="N121" s="227" t="s">
        <v>38</v>
      </c>
      <c r="O121" s="89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30" t="s">
        <v>189</v>
      </c>
      <c r="AT121" s="230" t="s">
        <v>185</v>
      </c>
      <c r="AU121" s="230" t="s">
        <v>83</v>
      </c>
      <c r="AY121" s="15" t="s">
        <v>184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5" t="s">
        <v>81</v>
      </c>
      <c r="BK121" s="231">
        <f>ROUND(I121*H121,2)</f>
        <v>0</v>
      </c>
      <c r="BL121" s="15" t="s">
        <v>190</v>
      </c>
      <c r="BM121" s="230" t="s">
        <v>83</v>
      </c>
    </row>
    <row r="122" s="2" customFormat="1" ht="16.5" customHeight="1">
      <c r="A122" s="36"/>
      <c r="B122" s="37"/>
      <c r="C122" s="217" t="s">
        <v>83</v>
      </c>
      <c r="D122" s="217" t="s">
        <v>185</v>
      </c>
      <c r="E122" s="218" t="s">
        <v>1239</v>
      </c>
      <c r="F122" s="219" t="s">
        <v>1008</v>
      </c>
      <c r="G122" s="220" t="s">
        <v>188</v>
      </c>
      <c r="H122" s="221">
        <v>3</v>
      </c>
      <c r="I122" s="222"/>
      <c r="J122" s="223">
        <f>ROUND(I122*H122,2)</f>
        <v>0</v>
      </c>
      <c r="K122" s="224"/>
      <c r="L122" s="225"/>
      <c r="M122" s="226" t="s">
        <v>1</v>
      </c>
      <c r="N122" s="227" t="s">
        <v>38</v>
      </c>
      <c r="O122" s="89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30" t="s">
        <v>189</v>
      </c>
      <c r="AT122" s="230" t="s">
        <v>185</v>
      </c>
      <c r="AU122" s="230" t="s">
        <v>83</v>
      </c>
      <c r="AY122" s="15" t="s">
        <v>184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5" t="s">
        <v>81</v>
      </c>
      <c r="BK122" s="231">
        <f>ROUND(I122*H122,2)</f>
        <v>0</v>
      </c>
      <c r="BL122" s="15" t="s">
        <v>190</v>
      </c>
      <c r="BM122" s="230" t="s">
        <v>190</v>
      </c>
    </row>
    <row r="123" s="2" customFormat="1" ht="16.5" customHeight="1">
      <c r="A123" s="36"/>
      <c r="B123" s="37"/>
      <c r="C123" s="217" t="s">
        <v>193</v>
      </c>
      <c r="D123" s="217" t="s">
        <v>185</v>
      </c>
      <c r="E123" s="218" t="s">
        <v>1240</v>
      </c>
      <c r="F123" s="219" t="s">
        <v>1010</v>
      </c>
      <c r="G123" s="220" t="s">
        <v>188</v>
      </c>
      <c r="H123" s="221">
        <v>6</v>
      </c>
      <c r="I123" s="222"/>
      <c r="J123" s="223">
        <f>ROUND(I123*H123,2)</f>
        <v>0</v>
      </c>
      <c r="K123" s="224"/>
      <c r="L123" s="225"/>
      <c r="M123" s="226" t="s">
        <v>1</v>
      </c>
      <c r="N123" s="227" t="s">
        <v>38</v>
      </c>
      <c r="O123" s="89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30" t="s">
        <v>189</v>
      </c>
      <c r="AT123" s="230" t="s">
        <v>185</v>
      </c>
      <c r="AU123" s="230" t="s">
        <v>83</v>
      </c>
      <c r="AY123" s="15" t="s">
        <v>184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5" t="s">
        <v>81</v>
      </c>
      <c r="BK123" s="231">
        <f>ROUND(I123*H123,2)</f>
        <v>0</v>
      </c>
      <c r="BL123" s="15" t="s">
        <v>190</v>
      </c>
      <c r="BM123" s="230" t="s">
        <v>196</v>
      </c>
    </row>
    <row r="124" s="2" customFormat="1" ht="16.5" customHeight="1">
      <c r="A124" s="36"/>
      <c r="B124" s="37"/>
      <c r="C124" s="217" t="s">
        <v>190</v>
      </c>
      <c r="D124" s="217" t="s">
        <v>185</v>
      </c>
      <c r="E124" s="218" t="s">
        <v>1242</v>
      </c>
      <c r="F124" s="219" t="s">
        <v>1408</v>
      </c>
      <c r="G124" s="220" t="s">
        <v>188</v>
      </c>
      <c r="H124" s="221">
        <v>1</v>
      </c>
      <c r="I124" s="222"/>
      <c r="J124" s="223">
        <f>ROUND(I124*H124,2)</f>
        <v>0</v>
      </c>
      <c r="K124" s="224"/>
      <c r="L124" s="225"/>
      <c r="M124" s="226" t="s">
        <v>1</v>
      </c>
      <c r="N124" s="227" t="s">
        <v>38</v>
      </c>
      <c r="O124" s="89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30" t="s">
        <v>189</v>
      </c>
      <c r="AT124" s="230" t="s">
        <v>185</v>
      </c>
      <c r="AU124" s="230" t="s">
        <v>83</v>
      </c>
      <c r="AY124" s="15" t="s">
        <v>184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5" t="s">
        <v>81</v>
      </c>
      <c r="BK124" s="231">
        <f>ROUND(I124*H124,2)</f>
        <v>0</v>
      </c>
      <c r="BL124" s="15" t="s">
        <v>190</v>
      </c>
      <c r="BM124" s="230" t="s">
        <v>189</v>
      </c>
    </row>
    <row r="125" s="2" customFormat="1" ht="16.5" customHeight="1">
      <c r="A125" s="36"/>
      <c r="B125" s="37"/>
      <c r="C125" s="217" t="s">
        <v>199</v>
      </c>
      <c r="D125" s="217" t="s">
        <v>185</v>
      </c>
      <c r="E125" s="218" t="s">
        <v>1243</v>
      </c>
      <c r="F125" s="219" t="s">
        <v>1409</v>
      </c>
      <c r="G125" s="220" t="s">
        <v>188</v>
      </c>
      <c r="H125" s="221">
        <v>2</v>
      </c>
      <c r="I125" s="222"/>
      <c r="J125" s="223">
        <f>ROUND(I125*H125,2)</f>
        <v>0</v>
      </c>
      <c r="K125" s="224"/>
      <c r="L125" s="225"/>
      <c r="M125" s="226" t="s">
        <v>1</v>
      </c>
      <c r="N125" s="227" t="s">
        <v>38</v>
      </c>
      <c r="O125" s="89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30" t="s">
        <v>189</v>
      </c>
      <c r="AT125" s="230" t="s">
        <v>185</v>
      </c>
      <c r="AU125" s="230" t="s">
        <v>83</v>
      </c>
      <c r="AY125" s="15" t="s">
        <v>184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5" t="s">
        <v>81</v>
      </c>
      <c r="BK125" s="231">
        <f>ROUND(I125*H125,2)</f>
        <v>0</v>
      </c>
      <c r="BL125" s="15" t="s">
        <v>190</v>
      </c>
      <c r="BM125" s="230" t="s">
        <v>108</v>
      </c>
    </row>
    <row r="126" s="2" customFormat="1" ht="16.5" customHeight="1">
      <c r="A126" s="36"/>
      <c r="B126" s="37"/>
      <c r="C126" s="217" t="s">
        <v>196</v>
      </c>
      <c r="D126" s="217" t="s">
        <v>185</v>
      </c>
      <c r="E126" s="218" t="s">
        <v>1245</v>
      </c>
      <c r="F126" s="219" t="s">
        <v>1024</v>
      </c>
      <c r="G126" s="220" t="s">
        <v>188</v>
      </c>
      <c r="H126" s="221">
        <v>1</v>
      </c>
      <c r="I126" s="222"/>
      <c r="J126" s="223">
        <f>ROUND(I126*H126,2)</f>
        <v>0</v>
      </c>
      <c r="K126" s="224"/>
      <c r="L126" s="225"/>
      <c r="M126" s="226" t="s">
        <v>1</v>
      </c>
      <c r="N126" s="227" t="s">
        <v>38</v>
      </c>
      <c r="O126" s="89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0" t="s">
        <v>189</v>
      </c>
      <c r="AT126" s="230" t="s">
        <v>185</v>
      </c>
      <c r="AU126" s="230" t="s">
        <v>83</v>
      </c>
      <c r="AY126" s="15" t="s">
        <v>184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5" t="s">
        <v>81</v>
      </c>
      <c r="BK126" s="231">
        <f>ROUND(I126*H126,2)</f>
        <v>0</v>
      </c>
      <c r="BL126" s="15" t="s">
        <v>190</v>
      </c>
      <c r="BM126" s="230" t="s">
        <v>114</v>
      </c>
    </row>
    <row r="127" s="2" customFormat="1" ht="16.5" customHeight="1">
      <c r="A127" s="36"/>
      <c r="B127" s="37"/>
      <c r="C127" s="217" t="s">
        <v>204</v>
      </c>
      <c r="D127" s="217" t="s">
        <v>185</v>
      </c>
      <c r="E127" s="218" t="s">
        <v>1246</v>
      </c>
      <c r="F127" s="219" t="s">
        <v>1026</v>
      </c>
      <c r="G127" s="220" t="s">
        <v>188</v>
      </c>
      <c r="H127" s="221">
        <v>2</v>
      </c>
      <c r="I127" s="222"/>
      <c r="J127" s="223">
        <f>ROUND(I127*H127,2)</f>
        <v>0</v>
      </c>
      <c r="K127" s="224"/>
      <c r="L127" s="225"/>
      <c r="M127" s="226" t="s">
        <v>1</v>
      </c>
      <c r="N127" s="227" t="s">
        <v>38</v>
      </c>
      <c r="O127" s="89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0" t="s">
        <v>189</v>
      </c>
      <c r="AT127" s="230" t="s">
        <v>185</v>
      </c>
      <c r="AU127" s="230" t="s">
        <v>83</v>
      </c>
      <c r="AY127" s="15" t="s">
        <v>184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5" t="s">
        <v>81</v>
      </c>
      <c r="BK127" s="231">
        <f>ROUND(I127*H127,2)</f>
        <v>0</v>
      </c>
      <c r="BL127" s="15" t="s">
        <v>190</v>
      </c>
      <c r="BM127" s="230" t="s">
        <v>119</v>
      </c>
    </row>
    <row r="128" s="2" customFormat="1" ht="16.5" customHeight="1">
      <c r="A128" s="36"/>
      <c r="B128" s="37"/>
      <c r="C128" s="217" t="s">
        <v>189</v>
      </c>
      <c r="D128" s="217" t="s">
        <v>185</v>
      </c>
      <c r="E128" s="218" t="s">
        <v>1248</v>
      </c>
      <c r="F128" s="219" t="s">
        <v>1028</v>
      </c>
      <c r="G128" s="220" t="s">
        <v>188</v>
      </c>
      <c r="H128" s="221">
        <v>1</v>
      </c>
      <c r="I128" s="222"/>
      <c r="J128" s="223">
        <f>ROUND(I128*H128,2)</f>
        <v>0</v>
      </c>
      <c r="K128" s="224"/>
      <c r="L128" s="225"/>
      <c r="M128" s="226" t="s">
        <v>1</v>
      </c>
      <c r="N128" s="227" t="s">
        <v>38</v>
      </c>
      <c r="O128" s="89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0" t="s">
        <v>189</v>
      </c>
      <c r="AT128" s="230" t="s">
        <v>185</v>
      </c>
      <c r="AU128" s="230" t="s">
        <v>83</v>
      </c>
      <c r="AY128" s="15" t="s">
        <v>184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5" t="s">
        <v>81</v>
      </c>
      <c r="BK128" s="231">
        <f>ROUND(I128*H128,2)</f>
        <v>0</v>
      </c>
      <c r="BL128" s="15" t="s">
        <v>190</v>
      </c>
      <c r="BM128" s="230" t="s">
        <v>124</v>
      </c>
    </row>
    <row r="129" s="2" customFormat="1" ht="16.5" customHeight="1">
      <c r="A129" s="36"/>
      <c r="B129" s="37"/>
      <c r="C129" s="217" t="s">
        <v>209</v>
      </c>
      <c r="D129" s="217" t="s">
        <v>185</v>
      </c>
      <c r="E129" s="218" t="s">
        <v>1249</v>
      </c>
      <c r="F129" s="219" t="s">
        <v>1347</v>
      </c>
      <c r="G129" s="220" t="s">
        <v>188</v>
      </c>
      <c r="H129" s="221">
        <v>3</v>
      </c>
      <c r="I129" s="222"/>
      <c r="J129" s="223">
        <f>ROUND(I129*H129,2)</f>
        <v>0</v>
      </c>
      <c r="K129" s="224"/>
      <c r="L129" s="225"/>
      <c r="M129" s="226" t="s">
        <v>1</v>
      </c>
      <c r="N129" s="227" t="s">
        <v>38</v>
      </c>
      <c r="O129" s="89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0" t="s">
        <v>189</v>
      </c>
      <c r="AT129" s="230" t="s">
        <v>185</v>
      </c>
      <c r="AU129" s="230" t="s">
        <v>83</v>
      </c>
      <c r="AY129" s="15" t="s">
        <v>184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5" t="s">
        <v>81</v>
      </c>
      <c r="BK129" s="231">
        <f>ROUND(I129*H129,2)</f>
        <v>0</v>
      </c>
      <c r="BL129" s="15" t="s">
        <v>190</v>
      </c>
      <c r="BM129" s="230" t="s">
        <v>130</v>
      </c>
    </row>
    <row r="130" s="2" customFormat="1" ht="16.5" customHeight="1">
      <c r="A130" s="36"/>
      <c r="B130" s="37"/>
      <c r="C130" s="217" t="s">
        <v>301</v>
      </c>
      <c r="D130" s="217" t="s">
        <v>185</v>
      </c>
      <c r="E130" s="218" t="s">
        <v>1410</v>
      </c>
      <c r="F130" s="219" t="s">
        <v>1350</v>
      </c>
      <c r="G130" s="220" t="s">
        <v>538</v>
      </c>
      <c r="H130" s="221">
        <v>20</v>
      </c>
      <c r="I130" s="222"/>
      <c r="J130" s="223">
        <f>ROUND(I130*H130,2)</f>
        <v>0</v>
      </c>
      <c r="K130" s="224"/>
      <c r="L130" s="225"/>
      <c r="M130" s="226" t="s">
        <v>1</v>
      </c>
      <c r="N130" s="227" t="s">
        <v>38</v>
      </c>
      <c r="O130" s="89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0" t="s">
        <v>189</v>
      </c>
      <c r="AT130" s="230" t="s">
        <v>185</v>
      </c>
      <c r="AU130" s="230" t="s">
        <v>83</v>
      </c>
      <c r="AY130" s="15" t="s">
        <v>184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5" t="s">
        <v>81</v>
      </c>
      <c r="BK130" s="231">
        <f>ROUND(I130*H130,2)</f>
        <v>0</v>
      </c>
      <c r="BL130" s="15" t="s">
        <v>190</v>
      </c>
      <c r="BM130" s="230" t="s">
        <v>1411</v>
      </c>
    </row>
    <row r="131" s="2" customFormat="1" ht="16.5" customHeight="1">
      <c r="A131" s="36"/>
      <c r="B131" s="37"/>
      <c r="C131" s="217" t="s">
        <v>114</v>
      </c>
      <c r="D131" s="217" t="s">
        <v>185</v>
      </c>
      <c r="E131" s="218" t="s">
        <v>1251</v>
      </c>
      <c r="F131" s="219" t="s">
        <v>1400</v>
      </c>
      <c r="G131" s="220" t="s">
        <v>538</v>
      </c>
      <c r="H131" s="221">
        <v>20</v>
      </c>
      <c r="I131" s="222"/>
      <c r="J131" s="223">
        <f>ROUND(I131*H131,2)</f>
        <v>0</v>
      </c>
      <c r="K131" s="224"/>
      <c r="L131" s="225"/>
      <c r="M131" s="226" t="s">
        <v>1</v>
      </c>
      <c r="N131" s="227" t="s">
        <v>38</v>
      </c>
      <c r="O131" s="89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0" t="s">
        <v>189</v>
      </c>
      <c r="AT131" s="230" t="s">
        <v>185</v>
      </c>
      <c r="AU131" s="230" t="s">
        <v>83</v>
      </c>
      <c r="AY131" s="15" t="s">
        <v>184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5" t="s">
        <v>81</v>
      </c>
      <c r="BK131" s="231">
        <f>ROUND(I131*H131,2)</f>
        <v>0</v>
      </c>
      <c r="BL131" s="15" t="s">
        <v>190</v>
      </c>
      <c r="BM131" s="230" t="s">
        <v>218</v>
      </c>
    </row>
    <row r="132" s="2" customFormat="1" ht="16.5" customHeight="1">
      <c r="A132" s="36"/>
      <c r="B132" s="37"/>
      <c r="C132" s="217" t="s">
        <v>239</v>
      </c>
      <c r="D132" s="217" t="s">
        <v>185</v>
      </c>
      <c r="E132" s="218" t="s">
        <v>1412</v>
      </c>
      <c r="F132" s="219" t="s">
        <v>751</v>
      </c>
      <c r="G132" s="220" t="s">
        <v>538</v>
      </c>
      <c r="H132" s="221">
        <v>20</v>
      </c>
      <c r="I132" s="222"/>
      <c r="J132" s="223">
        <f>ROUND(I132*H132,2)</f>
        <v>0</v>
      </c>
      <c r="K132" s="224"/>
      <c r="L132" s="225"/>
      <c r="M132" s="226" t="s">
        <v>1</v>
      </c>
      <c r="N132" s="227" t="s">
        <v>38</v>
      </c>
      <c r="O132" s="89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0" t="s">
        <v>189</v>
      </c>
      <c r="AT132" s="230" t="s">
        <v>185</v>
      </c>
      <c r="AU132" s="230" t="s">
        <v>83</v>
      </c>
      <c r="AY132" s="15" t="s">
        <v>184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5" t="s">
        <v>81</v>
      </c>
      <c r="BK132" s="231">
        <f>ROUND(I132*H132,2)</f>
        <v>0</v>
      </c>
      <c r="BL132" s="15" t="s">
        <v>190</v>
      </c>
      <c r="BM132" s="230" t="s">
        <v>1413</v>
      </c>
    </row>
    <row r="133" s="2" customFormat="1" ht="16.5" customHeight="1">
      <c r="A133" s="36"/>
      <c r="B133" s="37"/>
      <c r="C133" s="217" t="s">
        <v>119</v>
      </c>
      <c r="D133" s="217" t="s">
        <v>185</v>
      </c>
      <c r="E133" s="218" t="s">
        <v>1252</v>
      </c>
      <c r="F133" s="219" t="s">
        <v>754</v>
      </c>
      <c r="G133" s="220" t="s">
        <v>538</v>
      </c>
      <c r="H133" s="221">
        <v>100</v>
      </c>
      <c r="I133" s="222"/>
      <c r="J133" s="223">
        <f>ROUND(I133*H133,2)</f>
        <v>0</v>
      </c>
      <c r="K133" s="224"/>
      <c r="L133" s="225"/>
      <c r="M133" s="226" t="s">
        <v>1</v>
      </c>
      <c r="N133" s="227" t="s">
        <v>38</v>
      </c>
      <c r="O133" s="89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0" t="s">
        <v>189</v>
      </c>
      <c r="AT133" s="230" t="s">
        <v>185</v>
      </c>
      <c r="AU133" s="230" t="s">
        <v>83</v>
      </c>
      <c r="AY133" s="15" t="s">
        <v>184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5" t="s">
        <v>81</v>
      </c>
      <c r="BK133" s="231">
        <f>ROUND(I133*H133,2)</f>
        <v>0</v>
      </c>
      <c r="BL133" s="15" t="s">
        <v>190</v>
      </c>
      <c r="BM133" s="230" t="s">
        <v>224</v>
      </c>
    </row>
    <row r="134" s="2" customFormat="1" ht="16.5" customHeight="1">
      <c r="A134" s="36"/>
      <c r="B134" s="37"/>
      <c r="C134" s="217" t="s">
        <v>8</v>
      </c>
      <c r="D134" s="217" t="s">
        <v>185</v>
      </c>
      <c r="E134" s="218" t="s">
        <v>1253</v>
      </c>
      <c r="F134" s="219" t="s">
        <v>758</v>
      </c>
      <c r="G134" s="220" t="s">
        <v>538</v>
      </c>
      <c r="H134" s="221">
        <v>100</v>
      </c>
      <c r="I134" s="222"/>
      <c r="J134" s="223">
        <f>ROUND(I134*H134,2)</f>
        <v>0</v>
      </c>
      <c r="K134" s="224"/>
      <c r="L134" s="225"/>
      <c r="M134" s="226" t="s">
        <v>1</v>
      </c>
      <c r="N134" s="227" t="s">
        <v>38</v>
      </c>
      <c r="O134" s="89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0" t="s">
        <v>189</v>
      </c>
      <c r="AT134" s="230" t="s">
        <v>185</v>
      </c>
      <c r="AU134" s="230" t="s">
        <v>83</v>
      </c>
      <c r="AY134" s="15" t="s">
        <v>184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5" t="s">
        <v>81</v>
      </c>
      <c r="BK134" s="231">
        <f>ROUND(I134*H134,2)</f>
        <v>0</v>
      </c>
      <c r="BL134" s="15" t="s">
        <v>190</v>
      </c>
      <c r="BM134" s="230" t="s">
        <v>227</v>
      </c>
    </row>
    <row r="135" s="2" customFormat="1" ht="16.5" customHeight="1">
      <c r="A135" s="36"/>
      <c r="B135" s="37"/>
      <c r="C135" s="217" t="s">
        <v>124</v>
      </c>
      <c r="D135" s="217" t="s">
        <v>185</v>
      </c>
      <c r="E135" s="218" t="s">
        <v>1254</v>
      </c>
      <c r="F135" s="219" t="s">
        <v>1044</v>
      </c>
      <c r="G135" s="220" t="s">
        <v>538</v>
      </c>
      <c r="H135" s="221">
        <v>20</v>
      </c>
      <c r="I135" s="222"/>
      <c r="J135" s="223">
        <f>ROUND(I135*H135,2)</f>
        <v>0</v>
      </c>
      <c r="K135" s="224"/>
      <c r="L135" s="225"/>
      <c r="M135" s="226" t="s">
        <v>1</v>
      </c>
      <c r="N135" s="227" t="s">
        <v>38</v>
      </c>
      <c r="O135" s="89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0" t="s">
        <v>189</v>
      </c>
      <c r="AT135" s="230" t="s">
        <v>185</v>
      </c>
      <c r="AU135" s="230" t="s">
        <v>83</v>
      </c>
      <c r="AY135" s="15" t="s">
        <v>184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5" t="s">
        <v>81</v>
      </c>
      <c r="BK135" s="231">
        <f>ROUND(I135*H135,2)</f>
        <v>0</v>
      </c>
      <c r="BL135" s="15" t="s">
        <v>190</v>
      </c>
      <c r="BM135" s="230" t="s">
        <v>230</v>
      </c>
    </row>
    <row r="136" s="2" customFormat="1" ht="16.5" customHeight="1">
      <c r="A136" s="36"/>
      <c r="B136" s="37"/>
      <c r="C136" s="217" t="s">
        <v>127</v>
      </c>
      <c r="D136" s="217" t="s">
        <v>185</v>
      </c>
      <c r="E136" s="218" t="s">
        <v>1414</v>
      </c>
      <c r="F136" s="219" t="s">
        <v>1052</v>
      </c>
      <c r="G136" s="220" t="s">
        <v>188</v>
      </c>
      <c r="H136" s="221">
        <v>1</v>
      </c>
      <c r="I136" s="222"/>
      <c r="J136" s="223">
        <f>ROUND(I136*H136,2)</f>
        <v>0</v>
      </c>
      <c r="K136" s="224"/>
      <c r="L136" s="225"/>
      <c r="M136" s="226" t="s">
        <v>1</v>
      </c>
      <c r="N136" s="227" t="s">
        <v>38</v>
      </c>
      <c r="O136" s="89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0" t="s">
        <v>189</v>
      </c>
      <c r="AT136" s="230" t="s">
        <v>185</v>
      </c>
      <c r="AU136" s="230" t="s">
        <v>83</v>
      </c>
      <c r="AY136" s="15" t="s">
        <v>184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5" t="s">
        <v>81</v>
      </c>
      <c r="BK136" s="231">
        <f>ROUND(I136*H136,2)</f>
        <v>0</v>
      </c>
      <c r="BL136" s="15" t="s">
        <v>190</v>
      </c>
      <c r="BM136" s="230" t="s">
        <v>233</v>
      </c>
    </row>
    <row r="137" s="2" customFormat="1" ht="16.5" customHeight="1">
      <c r="A137" s="36"/>
      <c r="B137" s="37"/>
      <c r="C137" s="217" t="s">
        <v>309</v>
      </c>
      <c r="D137" s="217" t="s">
        <v>185</v>
      </c>
      <c r="E137" s="218" t="s">
        <v>1045</v>
      </c>
      <c r="F137" s="219" t="s">
        <v>1046</v>
      </c>
      <c r="G137" s="220" t="s">
        <v>188</v>
      </c>
      <c r="H137" s="221">
        <v>13</v>
      </c>
      <c r="I137" s="222"/>
      <c r="J137" s="223">
        <f>ROUND(I137*H137,2)</f>
        <v>0</v>
      </c>
      <c r="K137" s="224"/>
      <c r="L137" s="225"/>
      <c r="M137" s="226" t="s">
        <v>1</v>
      </c>
      <c r="N137" s="227" t="s">
        <v>38</v>
      </c>
      <c r="O137" s="89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0" t="s">
        <v>189</v>
      </c>
      <c r="AT137" s="230" t="s">
        <v>185</v>
      </c>
      <c r="AU137" s="230" t="s">
        <v>83</v>
      </c>
      <c r="AY137" s="15" t="s">
        <v>184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5" t="s">
        <v>81</v>
      </c>
      <c r="BK137" s="231">
        <f>ROUND(I137*H137,2)</f>
        <v>0</v>
      </c>
      <c r="BL137" s="15" t="s">
        <v>190</v>
      </c>
      <c r="BM137" s="230" t="s">
        <v>1415</v>
      </c>
    </row>
    <row r="138" s="2" customFormat="1" ht="16.5" customHeight="1">
      <c r="A138" s="36"/>
      <c r="B138" s="37"/>
      <c r="C138" s="217" t="s">
        <v>130</v>
      </c>
      <c r="D138" s="217" t="s">
        <v>185</v>
      </c>
      <c r="E138" s="218" t="s">
        <v>1258</v>
      </c>
      <c r="F138" s="219" t="s">
        <v>1054</v>
      </c>
      <c r="G138" s="220" t="s">
        <v>188</v>
      </c>
      <c r="H138" s="221">
        <v>3</v>
      </c>
      <c r="I138" s="222"/>
      <c r="J138" s="223">
        <f>ROUND(I138*H138,2)</f>
        <v>0</v>
      </c>
      <c r="K138" s="224"/>
      <c r="L138" s="225"/>
      <c r="M138" s="226" t="s">
        <v>1</v>
      </c>
      <c r="N138" s="227" t="s">
        <v>38</v>
      </c>
      <c r="O138" s="89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0" t="s">
        <v>189</v>
      </c>
      <c r="AT138" s="230" t="s">
        <v>185</v>
      </c>
      <c r="AU138" s="230" t="s">
        <v>83</v>
      </c>
      <c r="AY138" s="15" t="s">
        <v>184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5" t="s">
        <v>81</v>
      </c>
      <c r="BK138" s="231">
        <f>ROUND(I138*H138,2)</f>
        <v>0</v>
      </c>
      <c r="BL138" s="15" t="s">
        <v>190</v>
      </c>
      <c r="BM138" s="230" t="s">
        <v>236</v>
      </c>
    </row>
    <row r="139" s="2" customFormat="1" ht="16.5" customHeight="1">
      <c r="A139" s="36"/>
      <c r="B139" s="37"/>
      <c r="C139" s="217" t="s">
        <v>133</v>
      </c>
      <c r="D139" s="217" t="s">
        <v>185</v>
      </c>
      <c r="E139" s="218" t="s">
        <v>1260</v>
      </c>
      <c r="F139" s="219" t="s">
        <v>1056</v>
      </c>
      <c r="G139" s="220" t="s">
        <v>188</v>
      </c>
      <c r="H139" s="221">
        <v>3</v>
      </c>
      <c r="I139" s="222"/>
      <c r="J139" s="223">
        <f>ROUND(I139*H139,2)</f>
        <v>0</v>
      </c>
      <c r="K139" s="224"/>
      <c r="L139" s="225"/>
      <c r="M139" s="226" t="s">
        <v>1</v>
      </c>
      <c r="N139" s="227" t="s">
        <v>38</v>
      </c>
      <c r="O139" s="89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0" t="s">
        <v>189</v>
      </c>
      <c r="AT139" s="230" t="s">
        <v>185</v>
      </c>
      <c r="AU139" s="230" t="s">
        <v>83</v>
      </c>
      <c r="AY139" s="15" t="s">
        <v>184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5" t="s">
        <v>81</v>
      </c>
      <c r="BK139" s="231">
        <f>ROUND(I139*H139,2)</f>
        <v>0</v>
      </c>
      <c r="BL139" s="15" t="s">
        <v>190</v>
      </c>
      <c r="BM139" s="230" t="s">
        <v>239</v>
      </c>
    </row>
    <row r="140" s="2" customFormat="1" ht="16.5" customHeight="1">
      <c r="A140" s="36"/>
      <c r="B140" s="37"/>
      <c r="C140" s="217" t="s">
        <v>136</v>
      </c>
      <c r="D140" s="217" t="s">
        <v>185</v>
      </c>
      <c r="E140" s="218" t="s">
        <v>1261</v>
      </c>
      <c r="F140" s="219" t="s">
        <v>1392</v>
      </c>
      <c r="G140" s="220" t="s">
        <v>188</v>
      </c>
      <c r="H140" s="221">
        <v>7</v>
      </c>
      <c r="I140" s="222"/>
      <c r="J140" s="223">
        <f>ROUND(I140*H140,2)</f>
        <v>0</v>
      </c>
      <c r="K140" s="224"/>
      <c r="L140" s="225"/>
      <c r="M140" s="226" t="s">
        <v>1</v>
      </c>
      <c r="N140" s="227" t="s">
        <v>38</v>
      </c>
      <c r="O140" s="89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0" t="s">
        <v>189</v>
      </c>
      <c r="AT140" s="230" t="s">
        <v>185</v>
      </c>
      <c r="AU140" s="230" t="s">
        <v>83</v>
      </c>
      <c r="AY140" s="15" t="s">
        <v>184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5" t="s">
        <v>81</v>
      </c>
      <c r="BK140" s="231">
        <f>ROUND(I140*H140,2)</f>
        <v>0</v>
      </c>
      <c r="BL140" s="15" t="s">
        <v>190</v>
      </c>
      <c r="BM140" s="230" t="s">
        <v>242</v>
      </c>
    </row>
    <row r="141" s="2" customFormat="1" ht="16.5" customHeight="1">
      <c r="A141" s="36"/>
      <c r="B141" s="37"/>
      <c r="C141" s="217" t="s">
        <v>7</v>
      </c>
      <c r="D141" s="217" t="s">
        <v>185</v>
      </c>
      <c r="E141" s="218" t="s">
        <v>1262</v>
      </c>
      <c r="F141" s="219" t="s">
        <v>1416</v>
      </c>
      <c r="G141" s="220" t="s">
        <v>538</v>
      </c>
      <c r="H141" s="221">
        <v>30</v>
      </c>
      <c r="I141" s="222"/>
      <c r="J141" s="223">
        <f>ROUND(I141*H141,2)</f>
        <v>0</v>
      </c>
      <c r="K141" s="224"/>
      <c r="L141" s="225"/>
      <c r="M141" s="226" t="s">
        <v>1</v>
      </c>
      <c r="N141" s="227" t="s">
        <v>38</v>
      </c>
      <c r="O141" s="89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0" t="s">
        <v>189</v>
      </c>
      <c r="AT141" s="230" t="s">
        <v>185</v>
      </c>
      <c r="AU141" s="230" t="s">
        <v>83</v>
      </c>
      <c r="AY141" s="15" t="s">
        <v>184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5" t="s">
        <v>81</v>
      </c>
      <c r="BK141" s="231">
        <f>ROUND(I141*H141,2)</f>
        <v>0</v>
      </c>
      <c r="BL141" s="15" t="s">
        <v>190</v>
      </c>
      <c r="BM141" s="230" t="s">
        <v>248</v>
      </c>
    </row>
    <row r="142" s="2" customFormat="1" ht="24.15" customHeight="1">
      <c r="A142" s="36"/>
      <c r="B142" s="37"/>
      <c r="C142" s="217" t="s">
        <v>141</v>
      </c>
      <c r="D142" s="217" t="s">
        <v>185</v>
      </c>
      <c r="E142" s="218" t="s">
        <v>1263</v>
      </c>
      <c r="F142" s="219" t="s">
        <v>1146</v>
      </c>
      <c r="G142" s="220" t="s">
        <v>560</v>
      </c>
      <c r="H142" s="221">
        <v>1</v>
      </c>
      <c r="I142" s="222"/>
      <c r="J142" s="223">
        <f>ROUND(I142*H142,2)</f>
        <v>0</v>
      </c>
      <c r="K142" s="224"/>
      <c r="L142" s="225"/>
      <c r="M142" s="226" t="s">
        <v>1</v>
      </c>
      <c r="N142" s="227" t="s">
        <v>38</v>
      </c>
      <c r="O142" s="89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0" t="s">
        <v>189</v>
      </c>
      <c r="AT142" s="230" t="s">
        <v>185</v>
      </c>
      <c r="AU142" s="230" t="s">
        <v>83</v>
      </c>
      <c r="AY142" s="15" t="s">
        <v>184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5" t="s">
        <v>81</v>
      </c>
      <c r="BK142" s="231">
        <f>ROUND(I142*H142,2)</f>
        <v>0</v>
      </c>
      <c r="BL142" s="15" t="s">
        <v>190</v>
      </c>
      <c r="BM142" s="230" t="s">
        <v>251</v>
      </c>
    </row>
    <row r="143" s="2" customFormat="1" ht="16.5" customHeight="1">
      <c r="A143" s="36"/>
      <c r="B143" s="37"/>
      <c r="C143" s="217" t="s">
        <v>252</v>
      </c>
      <c r="D143" s="217" t="s">
        <v>185</v>
      </c>
      <c r="E143" s="218" t="s">
        <v>1264</v>
      </c>
      <c r="F143" s="219" t="s">
        <v>1071</v>
      </c>
      <c r="G143" s="220" t="s">
        <v>538</v>
      </c>
      <c r="H143" s="221">
        <v>20</v>
      </c>
      <c r="I143" s="222"/>
      <c r="J143" s="223">
        <f>ROUND(I143*H143,2)</f>
        <v>0</v>
      </c>
      <c r="K143" s="224"/>
      <c r="L143" s="225"/>
      <c r="M143" s="226" t="s">
        <v>1</v>
      </c>
      <c r="N143" s="227" t="s">
        <v>38</v>
      </c>
      <c r="O143" s="89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0" t="s">
        <v>189</v>
      </c>
      <c r="AT143" s="230" t="s">
        <v>185</v>
      </c>
      <c r="AU143" s="230" t="s">
        <v>83</v>
      </c>
      <c r="AY143" s="15" t="s">
        <v>184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5" t="s">
        <v>81</v>
      </c>
      <c r="BK143" s="231">
        <f>ROUND(I143*H143,2)</f>
        <v>0</v>
      </c>
      <c r="BL143" s="15" t="s">
        <v>190</v>
      </c>
      <c r="BM143" s="230" t="s">
        <v>255</v>
      </c>
    </row>
    <row r="144" s="2" customFormat="1" ht="21.75" customHeight="1">
      <c r="A144" s="36"/>
      <c r="B144" s="37"/>
      <c r="C144" s="217" t="s">
        <v>218</v>
      </c>
      <c r="D144" s="217" t="s">
        <v>185</v>
      </c>
      <c r="E144" s="218" t="s">
        <v>1265</v>
      </c>
      <c r="F144" s="219" t="s">
        <v>1073</v>
      </c>
      <c r="G144" s="220" t="s">
        <v>560</v>
      </c>
      <c r="H144" s="221">
        <v>1</v>
      </c>
      <c r="I144" s="222"/>
      <c r="J144" s="223">
        <f>ROUND(I144*H144,2)</f>
        <v>0</v>
      </c>
      <c r="K144" s="224"/>
      <c r="L144" s="225"/>
      <c r="M144" s="226" t="s">
        <v>1</v>
      </c>
      <c r="N144" s="227" t="s">
        <v>38</v>
      </c>
      <c r="O144" s="89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0" t="s">
        <v>189</v>
      </c>
      <c r="AT144" s="230" t="s">
        <v>185</v>
      </c>
      <c r="AU144" s="230" t="s">
        <v>83</v>
      </c>
      <c r="AY144" s="15" t="s">
        <v>184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5" t="s">
        <v>81</v>
      </c>
      <c r="BK144" s="231">
        <f>ROUND(I144*H144,2)</f>
        <v>0</v>
      </c>
      <c r="BL144" s="15" t="s">
        <v>190</v>
      </c>
      <c r="BM144" s="230" t="s">
        <v>258</v>
      </c>
    </row>
    <row r="145" s="2" customFormat="1" ht="16.5" customHeight="1">
      <c r="A145" s="36"/>
      <c r="B145" s="37"/>
      <c r="C145" s="217" t="s">
        <v>259</v>
      </c>
      <c r="D145" s="217" t="s">
        <v>185</v>
      </c>
      <c r="E145" s="218" t="s">
        <v>1149</v>
      </c>
      <c r="F145" s="219" t="s">
        <v>1075</v>
      </c>
      <c r="G145" s="220" t="s">
        <v>188</v>
      </c>
      <c r="H145" s="221">
        <v>5</v>
      </c>
      <c r="I145" s="222"/>
      <c r="J145" s="223">
        <f>ROUND(I145*H145,2)</f>
        <v>0</v>
      </c>
      <c r="K145" s="224"/>
      <c r="L145" s="225"/>
      <c r="M145" s="226" t="s">
        <v>1</v>
      </c>
      <c r="N145" s="227" t="s">
        <v>38</v>
      </c>
      <c r="O145" s="89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0" t="s">
        <v>189</v>
      </c>
      <c r="AT145" s="230" t="s">
        <v>185</v>
      </c>
      <c r="AU145" s="230" t="s">
        <v>83</v>
      </c>
      <c r="AY145" s="15" t="s">
        <v>184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5" t="s">
        <v>81</v>
      </c>
      <c r="BK145" s="231">
        <f>ROUND(I145*H145,2)</f>
        <v>0</v>
      </c>
      <c r="BL145" s="15" t="s">
        <v>190</v>
      </c>
      <c r="BM145" s="230" t="s">
        <v>262</v>
      </c>
    </row>
    <row r="146" s="2" customFormat="1" ht="16.5" customHeight="1">
      <c r="A146" s="36"/>
      <c r="B146" s="37"/>
      <c r="C146" s="217" t="s">
        <v>221</v>
      </c>
      <c r="D146" s="217" t="s">
        <v>185</v>
      </c>
      <c r="E146" s="218" t="s">
        <v>1150</v>
      </c>
      <c r="F146" s="219" t="s">
        <v>1077</v>
      </c>
      <c r="G146" s="220" t="s">
        <v>188</v>
      </c>
      <c r="H146" s="221">
        <v>20</v>
      </c>
      <c r="I146" s="222"/>
      <c r="J146" s="223">
        <f>ROUND(I146*H146,2)</f>
        <v>0</v>
      </c>
      <c r="K146" s="224"/>
      <c r="L146" s="225"/>
      <c r="M146" s="226" t="s">
        <v>1</v>
      </c>
      <c r="N146" s="227" t="s">
        <v>38</v>
      </c>
      <c r="O146" s="89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0" t="s">
        <v>189</v>
      </c>
      <c r="AT146" s="230" t="s">
        <v>185</v>
      </c>
      <c r="AU146" s="230" t="s">
        <v>83</v>
      </c>
      <c r="AY146" s="15" t="s">
        <v>184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5" t="s">
        <v>81</v>
      </c>
      <c r="BK146" s="231">
        <f>ROUND(I146*H146,2)</f>
        <v>0</v>
      </c>
      <c r="BL146" s="15" t="s">
        <v>190</v>
      </c>
      <c r="BM146" s="230" t="s">
        <v>265</v>
      </c>
    </row>
    <row r="147" s="2" customFormat="1" ht="16.5" customHeight="1">
      <c r="A147" s="36"/>
      <c r="B147" s="37"/>
      <c r="C147" s="217" t="s">
        <v>266</v>
      </c>
      <c r="D147" s="217" t="s">
        <v>185</v>
      </c>
      <c r="E147" s="218" t="s">
        <v>1151</v>
      </c>
      <c r="F147" s="219" t="s">
        <v>1079</v>
      </c>
      <c r="G147" s="220" t="s">
        <v>188</v>
      </c>
      <c r="H147" s="221">
        <v>20</v>
      </c>
      <c r="I147" s="222"/>
      <c r="J147" s="223">
        <f>ROUND(I147*H147,2)</f>
        <v>0</v>
      </c>
      <c r="K147" s="224"/>
      <c r="L147" s="225"/>
      <c r="M147" s="226" t="s">
        <v>1</v>
      </c>
      <c r="N147" s="227" t="s">
        <v>38</v>
      </c>
      <c r="O147" s="89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0" t="s">
        <v>189</v>
      </c>
      <c r="AT147" s="230" t="s">
        <v>185</v>
      </c>
      <c r="AU147" s="230" t="s">
        <v>83</v>
      </c>
      <c r="AY147" s="15" t="s">
        <v>184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5" t="s">
        <v>81</v>
      </c>
      <c r="BK147" s="231">
        <f>ROUND(I147*H147,2)</f>
        <v>0</v>
      </c>
      <c r="BL147" s="15" t="s">
        <v>190</v>
      </c>
      <c r="BM147" s="230" t="s">
        <v>269</v>
      </c>
    </row>
    <row r="148" s="2" customFormat="1" ht="16.5" customHeight="1">
      <c r="A148" s="36"/>
      <c r="B148" s="37"/>
      <c r="C148" s="217" t="s">
        <v>224</v>
      </c>
      <c r="D148" s="217" t="s">
        <v>185</v>
      </c>
      <c r="E148" s="218" t="s">
        <v>1152</v>
      </c>
      <c r="F148" s="219" t="s">
        <v>1081</v>
      </c>
      <c r="G148" s="220" t="s">
        <v>188</v>
      </c>
      <c r="H148" s="221">
        <v>10</v>
      </c>
      <c r="I148" s="222"/>
      <c r="J148" s="223">
        <f>ROUND(I148*H148,2)</f>
        <v>0</v>
      </c>
      <c r="K148" s="224"/>
      <c r="L148" s="225"/>
      <c r="M148" s="226" t="s">
        <v>1</v>
      </c>
      <c r="N148" s="227" t="s">
        <v>38</v>
      </c>
      <c r="O148" s="89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0" t="s">
        <v>189</v>
      </c>
      <c r="AT148" s="230" t="s">
        <v>185</v>
      </c>
      <c r="AU148" s="230" t="s">
        <v>83</v>
      </c>
      <c r="AY148" s="15" t="s">
        <v>184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5" t="s">
        <v>81</v>
      </c>
      <c r="BK148" s="231">
        <f>ROUND(I148*H148,2)</f>
        <v>0</v>
      </c>
      <c r="BL148" s="15" t="s">
        <v>190</v>
      </c>
      <c r="BM148" s="230" t="s">
        <v>272</v>
      </c>
    </row>
    <row r="149" s="2" customFormat="1" ht="16.5" customHeight="1">
      <c r="A149" s="36"/>
      <c r="B149" s="37"/>
      <c r="C149" s="217" t="s">
        <v>273</v>
      </c>
      <c r="D149" s="217" t="s">
        <v>185</v>
      </c>
      <c r="E149" s="218" t="s">
        <v>1153</v>
      </c>
      <c r="F149" s="219" t="s">
        <v>1083</v>
      </c>
      <c r="G149" s="220" t="s">
        <v>188</v>
      </c>
      <c r="H149" s="221">
        <v>5</v>
      </c>
      <c r="I149" s="222"/>
      <c r="J149" s="223">
        <f>ROUND(I149*H149,2)</f>
        <v>0</v>
      </c>
      <c r="K149" s="224"/>
      <c r="L149" s="225"/>
      <c r="M149" s="226" t="s">
        <v>1</v>
      </c>
      <c r="N149" s="227" t="s">
        <v>38</v>
      </c>
      <c r="O149" s="89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30" t="s">
        <v>189</v>
      </c>
      <c r="AT149" s="230" t="s">
        <v>185</v>
      </c>
      <c r="AU149" s="230" t="s">
        <v>83</v>
      </c>
      <c r="AY149" s="15" t="s">
        <v>184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5" t="s">
        <v>81</v>
      </c>
      <c r="BK149" s="231">
        <f>ROUND(I149*H149,2)</f>
        <v>0</v>
      </c>
      <c r="BL149" s="15" t="s">
        <v>190</v>
      </c>
      <c r="BM149" s="230" t="s">
        <v>276</v>
      </c>
    </row>
    <row r="150" s="2" customFormat="1" ht="16.5" customHeight="1">
      <c r="A150" s="36"/>
      <c r="B150" s="37"/>
      <c r="C150" s="217" t="s">
        <v>227</v>
      </c>
      <c r="D150" s="217" t="s">
        <v>185</v>
      </c>
      <c r="E150" s="218" t="s">
        <v>1154</v>
      </c>
      <c r="F150" s="219" t="s">
        <v>1085</v>
      </c>
      <c r="G150" s="220" t="s">
        <v>188</v>
      </c>
      <c r="H150" s="221">
        <v>10</v>
      </c>
      <c r="I150" s="222"/>
      <c r="J150" s="223">
        <f>ROUND(I150*H150,2)</f>
        <v>0</v>
      </c>
      <c r="K150" s="224"/>
      <c r="L150" s="225"/>
      <c r="M150" s="226" t="s">
        <v>1</v>
      </c>
      <c r="N150" s="227" t="s">
        <v>38</v>
      </c>
      <c r="O150" s="89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0" t="s">
        <v>189</v>
      </c>
      <c r="AT150" s="230" t="s">
        <v>185</v>
      </c>
      <c r="AU150" s="230" t="s">
        <v>83</v>
      </c>
      <c r="AY150" s="15" t="s">
        <v>184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5" t="s">
        <v>81</v>
      </c>
      <c r="BK150" s="231">
        <f>ROUND(I150*H150,2)</f>
        <v>0</v>
      </c>
      <c r="BL150" s="15" t="s">
        <v>190</v>
      </c>
      <c r="BM150" s="230" t="s">
        <v>279</v>
      </c>
    </row>
    <row r="151" s="2" customFormat="1" ht="16.5" customHeight="1">
      <c r="A151" s="36"/>
      <c r="B151" s="37"/>
      <c r="C151" s="217" t="s">
        <v>280</v>
      </c>
      <c r="D151" s="217" t="s">
        <v>185</v>
      </c>
      <c r="E151" s="218" t="s">
        <v>1155</v>
      </c>
      <c r="F151" s="219" t="s">
        <v>1087</v>
      </c>
      <c r="G151" s="220" t="s">
        <v>188</v>
      </c>
      <c r="H151" s="221">
        <v>20</v>
      </c>
      <c r="I151" s="222"/>
      <c r="J151" s="223">
        <f>ROUND(I151*H151,2)</f>
        <v>0</v>
      </c>
      <c r="K151" s="224"/>
      <c r="L151" s="225"/>
      <c r="M151" s="226" t="s">
        <v>1</v>
      </c>
      <c r="N151" s="227" t="s">
        <v>38</v>
      </c>
      <c r="O151" s="89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30" t="s">
        <v>189</v>
      </c>
      <c r="AT151" s="230" t="s">
        <v>185</v>
      </c>
      <c r="AU151" s="230" t="s">
        <v>83</v>
      </c>
      <c r="AY151" s="15" t="s">
        <v>184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5" t="s">
        <v>81</v>
      </c>
      <c r="BK151" s="231">
        <f>ROUND(I151*H151,2)</f>
        <v>0</v>
      </c>
      <c r="BL151" s="15" t="s">
        <v>190</v>
      </c>
      <c r="BM151" s="230" t="s">
        <v>283</v>
      </c>
    </row>
    <row r="152" s="2" customFormat="1" ht="16.5" customHeight="1">
      <c r="A152" s="36"/>
      <c r="B152" s="37"/>
      <c r="C152" s="217" t="s">
        <v>230</v>
      </c>
      <c r="D152" s="217" t="s">
        <v>185</v>
      </c>
      <c r="E152" s="218" t="s">
        <v>1156</v>
      </c>
      <c r="F152" s="219" t="s">
        <v>1089</v>
      </c>
      <c r="G152" s="220" t="s">
        <v>188</v>
      </c>
      <c r="H152" s="221">
        <v>10</v>
      </c>
      <c r="I152" s="222"/>
      <c r="J152" s="223">
        <f>ROUND(I152*H152,2)</f>
        <v>0</v>
      </c>
      <c r="K152" s="224"/>
      <c r="L152" s="225"/>
      <c r="M152" s="226" t="s">
        <v>1</v>
      </c>
      <c r="N152" s="227" t="s">
        <v>38</v>
      </c>
      <c r="O152" s="89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0" t="s">
        <v>189</v>
      </c>
      <c r="AT152" s="230" t="s">
        <v>185</v>
      </c>
      <c r="AU152" s="230" t="s">
        <v>83</v>
      </c>
      <c r="AY152" s="15" t="s">
        <v>184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5" t="s">
        <v>81</v>
      </c>
      <c r="BK152" s="231">
        <f>ROUND(I152*H152,2)</f>
        <v>0</v>
      </c>
      <c r="BL152" s="15" t="s">
        <v>190</v>
      </c>
      <c r="BM152" s="230" t="s">
        <v>286</v>
      </c>
    </row>
    <row r="153" s="2" customFormat="1" ht="24.15" customHeight="1">
      <c r="A153" s="36"/>
      <c r="B153" s="37"/>
      <c r="C153" s="217" t="s">
        <v>287</v>
      </c>
      <c r="D153" s="217" t="s">
        <v>185</v>
      </c>
      <c r="E153" s="218" t="s">
        <v>1266</v>
      </c>
      <c r="F153" s="219" t="s">
        <v>1091</v>
      </c>
      <c r="G153" s="220" t="s">
        <v>560</v>
      </c>
      <c r="H153" s="221">
        <v>1</v>
      </c>
      <c r="I153" s="222"/>
      <c r="J153" s="223">
        <f>ROUND(I153*H153,2)</f>
        <v>0</v>
      </c>
      <c r="K153" s="224"/>
      <c r="L153" s="225"/>
      <c r="M153" s="226" t="s">
        <v>1</v>
      </c>
      <c r="N153" s="227" t="s">
        <v>38</v>
      </c>
      <c r="O153" s="89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30" t="s">
        <v>189</v>
      </c>
      <c r="AT153" s="230" t="s">
        <v>185</v>
      </c>
      <c r="AU153" s="230" t="s">
        <v>83</v>
      </c>
      <c r="AY153" s="15" t="s">
        <v>184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5" t="s">
        <v>81</v>
      </c>
      <c r="BK153" s="231">
        <f>ROUND(I153*H153,2)</f>
        <v>0</v>
      </c>
      <c r="BL153" s="15" t="s">
        <v>190</v>
      </c>
      <c r="BM153" s="230" t="s">
        <v>290</v>
      </c>
    </row>
    <row r="154" s="2" customFormat="1" ht="16.5" customHeight="1">
      <c r="A154" s="36"/>
      <c r="B154" s="37"/>
      <c r="C154" s="237" t="s">
        <v>233</v>
      </c>
      <c r="D154" s="237" t="s">
        <v>858</v>
      </c>
      <c r="E154" s="238" t="s">
        <v>1267</v>
      </c>
      <c r="F154" s="239" t="s">
        <v>1093</v>
      </c>
      <c r="G154" s="240" t="s">
        <v>861</v>
      </c>
      <c r="H154" s="241">
        <v>100</v>
      </c>
      <c r="I154" s="242"/>
      <c r="J154" s="243">
        <f>ROUND(I154*H154,2)</f>
        <v>0</v>
      </c>
      <c r="K154" s="244"/>
      <c r="L154" s="42"/>
      <c r="M154" s="245" t="s">
        <v>1</v>
      </c>
      <c r="N154" s="246" t="s">
        <v>38</v>
      </c>
      <c r="O154" s="89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0" t="s">
        <v>190</v>
      </c>
      <c r="AT154" s="230" t="s">
        <v>858</v>
      </c>
      <c r="AU154" s="230" t="s">
        <v>83</v>
      </c>
      <c r="AY154" s="15" t="s">
        <v>184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5" t="s">
        <v>81</v>
      </c>
      <c r="BK154" s="231">
        <f>ROUND(I154*H154,2)</f>
        <v>0</v>
      </c>
      <c r="BL154" s="15" t="s">
        <v>190</v>
      </c>
      <c r="BM154" s="230" t="s">
        <v>293</v>
      </c>
    </row>
    <row r="155" s="2" customFormat="1" ht="16.5" customHeight="1">
      <c r="A155" s="36"/>
      <c r="B155" s="37"/>
      <c r="C155" s="237" t="s">
        <v>294</v>
      </c>
      <c r="D155" s="237" t="s">
        <v>858</v>
      </c>
      <c r="E155" s="238" t="s">
        <v>1268</v>
      </c>
      <c r="F155" s="239" t="s">
        <v>1417</v>
      </c>
      <c r="G155" s="240" t="s">
        <v>188</v>
      </c>
      <c r="H155" s="241">
        <v>1</v>
      </c>
      <c r="I155" s="242"/>
      <c r="J155" s="243">
        <f>ROUND(I155*H155,2)</f>
        <v>0</v>
      </c>
      <c r="K155" s="244"/>
      <c r="L155" s="42"/>
      <c r="M155" s="245" t="s">
        <v>1</v>
      </c>
      <c r="N155" s="246" t="s">
        <v>38</v>
      </c>
      <c r="O155" s="89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30" t="s">
        <v>190</v>
      </c>
      <c r="AT155" s="230" t="s">
        <v>858</v>
      </c>
      <c r="AU155" s="230" t="s">
        <v>83</v>
      </c>
      <c r="AY155" s="15" t="s">
        <v>184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5" t="s">
        <v>81</v>
      </c>
      <c r="BK155" s="231">
        <f>ROUND(I155*H155,2)</f>
        <v>0</v>
      </c>
      <c r="BL155" s="15" t="s">
        <v>190</v>
      </c>
      <c r="BM155" s="230" t="s">
        <v>297</v>
      </c>
    </row>
    <row r="156" s="2" customFormat="1" ht="16.5" customHeight="1">
      <c r="A156" s="36"/>
      <c r="B156" s="37"/>
      <c r="C156" s="237" t="s">
        <v>236</v>
      </c>
      <c r="D156" s="237" t="s">
        <v>858</v>
      </c>
      <c r="E156" s="238" t="s">
        <v>1269</v>
      </c>
      <c r="F156" s="239" t="s">
        <v>1418</v>
      </c>
      <c r="G156" s="240" t="s">
        <v>188</v>
      </c>
      <c r="H156" s="241">
        <v>1</v>
      </c>
      <c r="I156" s="242"/>
      <c r="J156" s="243">
        <f>ROUND(I156*H156,2)</f>
        <v>0</v>
      </c>
      <c r="K156" s="244"/>
      <c r="L156" s="42"/>
      <c r="M156" s="260" t="s">
        <v>1</v>
      </c>
      <c r="N156" s="261" t="s">
        <v>38</v>
      </c>
      <c r="O156" s="262"/>
      <c r="P156" s="263">
        <f>O156*H156</f>
        <v>0</v>
      </c>
      <c r="Q156" s="263">
        <v>0</v>
      </c>
      <c r="R156" s="263">
        <f>Q156*H156</f>
        <v>0</v>
      </c>
      <c r="S156" s="263">
        <v>0</v>
      </c>
      <c r="T156" s="264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0" t="s">
        <v>190</v>
      </c>
      <c r="AT156" s="230" t="s">
        <v>858</v>
      </c>
      <c r="AU156" s="230" t="s">
        <v>83</v>
      </c>
      <c r="AY156" s="15" t="s">
        <v>184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5" t="s">
        <v>81</v>
      </c>
      <c r="BK156" s="231">
        <f>ROUND(I156*H156,2)</f>
        <v>0</v>
      </c>
      <c r="BL156" s="15" t="s">
        <v>190</v>
      </c>
      <c r="BM156" s="230" t="s">
        <v>300</v>
      </c>
    </row>
    <row r="157" s="2" customFormat="1" ht="6.96" customHeight="1">
      <c r="A157" s="36"/>
      <c r="B157" s="64"/>
      <c r="C157" s="65"/>
      <c r="D157" s="65"/>
      <c r="E157" s="65"/>
      <c r="F157" s="65"/>
      <c r="G157" s="65"/>
      <c r="H157" s="65"/>
      <c r="I157" s="65"/>
      <c r="J157" s="65"/>
      <c r="K157" s="65"/>
      <c r="L157" s="42"/>
      <c r="M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</row>
  </sheetData>
  <sheetProtection sheet="1" autoFilter="0" formatColumns="0" formatRows="0" objects="1" scenarios="1" spinCount="100000" saltValue="Vdbw5KCDOzi3iay1LK0jzDJ32+lrq8zfULLIaNrX7F1oFtOkvYdTZvDaVPEu00Y3HtSb1w6h4FaGWnVoEDWGTQ==" hashValue="grC71cuqnJjJoZBx6uaGS+vV3ayAaKLK4hrIdZbkSXA/PG1hI8QFFzKFav7nWDclFNcRICzNuAw9Rz+LvHMmyw==" algorithmName="SHA-512" password="CC35"/>
  <autoFilter ref="C117:K156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132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144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Odborné učiliště Příbram - kompletní rekonstrukce el. rozvodů - dílny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145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1419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12. 5. 2021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ROUND(J118,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ROUND((SUM(BE118:BE155)),  2)</f>
        <v>0</v>
      </c>
      <c r="G33" s="36"/>
      <c r="H33" s="36"/>
      <c r="I33" s="153">
        <v>0.20999999999999999</v>
      </c>
      <c r="J33" s="152">
        <f>ROUND(((SUM(BE118:BE155))*I33),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ROUND((SUM(BF118:BF155)),  2)</f>
        <v>0</v>
      </c>
      <c r="G34" s="36"/>
      <c r="H34" s="36"/>
      <c r="I34" s="153">
        <v>0.14999999999999999</v>
      </c>
      <c r="J34" s="152">
        <f>ROUND(((SUM(BF118:BF155))*I34),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ROUND((SUM(BG118:BG155)),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ROUND((SUM(BH118:BH155)),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ROUND((SUM(BI118:BI155)),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Odborné učiliště Příbram - kompletní rekonstrukce el. rozvodů - dílny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145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18 - R16A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12. 5. 2021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148</v>
      </c>
      <c r="D94" s="174"/>
      <c r="E94" s="174"/>
      <c r="F94" s="174"/>
      <c r="G94" s="174"/>
      <c r="H94" s="174"/>
      <c r="I94" s="174"/>
      <c r="J94" s="175" t="s">
        <v>149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150</v>
      </c>
      <c r="D96" s="38"/>
      <c r="E96" s="38"/>
      <c r="F96" s="38"/>
      <c r="G96" s="38"/>
      <c r="H96" s="38"/>
      <c r="I96" s="38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151</v>
      </c>
    </row>
    <row r="97" s="9" customFormat="1" ht="24.96" customHeight="1">
      <c r="A97" s="9"/>
      <c r="B97" s="177"/>
      <c r="C97" s="178"/>
      <c r="D97" s="179" t="s">
        <v>152</v>
      </c>
      <c r="E97" s="180"/>
      <c r="F97" s="180"/>
      <c r="G97" s="180"/>
      <c r="H97" s="180"/>
      <c r="I97" s="180"/>
      <c r="J97" s="181">
        <f>J119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1420</v>
      </c>
      <c r="E98" s="186"/>
      <c r="F98" s="186"/>
      <c r="G98" s="186"/>
      <c r="H98" s="186"/>
      <c r="I98" s="186"/>
      <c r="J98" s="187">
        <f>J120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170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6.25" customHeight="1">
      <c r="A108" s="36"/>
      <c r="B108" s="37"/>
      <c r="C108" s="38"/>
      <c r="D108" s="38"/>
      <c r="E108" s="172" t="str">
        <f>E7</f>
        <v>Odborné učiliště Příbram - kompletní rekonstrukce el. rozvodů - dílny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145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4" t="str">
        <f>E9</f>
        <v>18 - R16A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8"/>
      <c r="E112" s="38"/>
      <c r="F112" s="25" t="str">
        <f>F12</f>
        <v xml:space="preserve"> </v>
      </c>
      <c r="G112" s="38"/>
      <c r="H112" s="38"/>
      <c r="I112" s="30" t="s">
        <v>22</v>
      </c>
      <c r="J112" s="77" t="str">
        <f>IF(J12="","",J12)</f>
        <v>12. 5. 2021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24</v>
      </c>
      <c r="D114" s="38"/>
      <c r="E114" s="38"/>
      <c r="F114" s="25" t="str">
        <f>E15</f>
        <v xml:space="preserve"> </v>
      </c>
      <c r="G114" s="38"/>
      <c r="H114" s="38"/>
      <c r="I114" s="30" t="s">
        <v>29</v>
      </c>
      <c r="J114" s="34" t="str">
        <f>E21</f>
        <v xml:space="preserve"> 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27</v>
      </c>
      <c r="D115" s="38"/>
      <c r="E115" s="38"/>
      <c r="F115" s="25" t="str">
        <f>IF(E18="","",E18)</f>
        <v>Vyplň údaj</v>
      </c>
      <c r="G115" s="38"/>
      <c r="H115" s="38"/>
      <c r="I115" s="30" t="s">
        <v>31</v>
      </c>
      <c r="J115" s="34" t="str">
        <f>E24</f>
        <v xml:space="preserve"> 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89"/>
      <c r="B117" s="190"/>
      <c r="C117" s="191" t="s">
        <v>171</v>
      </c>
      <c r="D117" s="192" t="s">
        <v>58</v>
      </c>
      <c r="E117" s="192" t="s">
        <v>54</v>
      </c>
      <c r="F117" s="192" t="s">
        <v>55</v>
      </c>
      <c r="G117" s="192" t="s">
        <v>172</v>
      </c>
      <c r="H117" s="192" t="s">
        <v>173</v>
      </c>
      <c r="I117" s="192" t="s">
        <v>174</v>
      </c>
      <c r="J117" s="193" t="s">
        <v>149</v>
      </c>
      <c r="K117" s="194" t="s">
        <v>175</v>
      </c>
      <c r="L117" s="195"/>
      <c r="M117" s="98" t="s">
        <v>1</v>
      </c>
      <c r="N117" s="99" t="s">
        <v>37</v>
      </c>
      <c r="O117" s="99" t="s">
        <v>176</v>
      </c>
      <c r="P117" s="99" t="s">
        <v>177</v>
      </c>
      <c r="Q117" s="99" t="s">
        <v>178</v>
      </c>
      <c r="R117" s="99" t="s">
        <v>179</v>
      </c>
      <c r="S117" s="99" t="s">
        <v>180</v>
      </c>
      <c r="T117" s="100" t="s">
        <v>181</v>
      </c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</row>
    <row r="118" s="2" customFormat="1" ht="22.8" customHeight="1">
      <c r="A118" s="36"/>
      <c r="B118" s="37"/>
      <c r="C118" s="105" t="s">
        <v>182</v>
      </c>
      <c r="D118" s="38"/>
      <c r="E118" s="38"/>
      <c r="F118" s="38"/>
      <c r="G118" s="38"/>
      <c r="H118" s="38"/>
      <c r="I118" s="38"/>
      <c r="J118" s="196">
        <f>BK118</f>
        <v>0</v>
      </c>
      <c r="K118" s="38"/>
      <c r="L118" s="42"/>
      <c r="M118" s="101"/>
      <c r="N118" s="197"/>
      <c r="O118" s="102"/>
      <c r="P118" s="198">
        <f>P119</f>
        <v>0</v>
      </c>
      <c r="Q118" s="102"/>
      <c r="R118" s="198">
        <f>R119</f>
        <v>0</v>
      </c>
      <c r="S118" s="102"/>
      <c r="T118" s="199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72</v>
      </c>
      <c r="AU118" s="15" t="s">
        <v>151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72</v>
      </c>
      <c r="E119" s="204" t="s">
        <v>183</v>
      </c>
      <c r="F119" s="204" t="s">
        <v>183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81</v>
      </c>
      <c r="AT119" s="213" t="s">
        <v>72</v>
      </c>
      <c r="AU119" s="213" t="s">
        <v>73</v>
      </c>
      <c r="AY119" s="212" t="s">
        <v>184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72</v>
      </c>
      <c r="E120" s="215" t="s">
        <v>78</v>
      </c>
      <c r="F120" s="215" t="s">
        <v>131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SUM(P121:P155)</f>
        <v>0</v>
      </c>
      <c r="Q120" s="209"/>
      <c r="R120" s="210">
        <f>SUM(R121:R155)</f>
        <v>0</v>
      </c>
      <c r="S120" s="209"/>
      <c r="T120" s="211">
        <f>SUM(T121:T155)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81</v>
      </c>
      <c r="AT120" s="213" t="s">
        <v>72</v>
      </c>
      <c r="AU120" s="213" t="s">
        <v>81</v>
      </c>
      <c r="AY120" s="212" t="s">
        <v>184</v>
      </c>
      <c r="BK120" s="214">
        <f>SUM(BK121:BK155)</f>
        <v>0</v>
      </c>
    </row>
    <row r="121" s="2" customFormat="1" ht="16.5" customHeight="1">
      <c r="A121" s="36"/>
      <c r="B121" s="37"/>
      <c r="C121" s="217" t="s">
        <v>81</v>
      </c>
      <c r="D121" s="217" t="s">
        <v>185</v>
      </c>
      <c r="E121" s="218" t="s">
        <v>1237</v>
      </c>
      <c r="F121" s="219" t="s">
        <v>1238</v>
      </c>
      <c r="G121" s="220" t="s">
        <v>188</v>
      </c>
      <c r="H121" s="221">
        <v>1</v>
      </c>
      <c r="I121" s="222"/>
      <c r="J121" s="223">
        <f>ROUND(I121*H121,2)</f>
        <v>0</v>
      </c>
      <c r="K121" s="224"/>
      <c r="L121" s="225"/>
      <c r="M121" s="226" t="s">
        <v>1</v>
      </c>
      <c r="N121" s="227" t="s">
        <v>38</v>
      </c>
      <c r="O121" s="89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30" t="s">
        <v>189</v>
      </c>
      <c r="AT121" s="230" t="s">
        <v>185</v>
      </c>
      <c r="AU121" s="230" t="s">
        <v>83</v>
      </c>
      <c r="AY121" s="15" t="s">
        <v>184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5" t="s">
        <v>81</v>
      </c>
      <c r="BK121" s="231">
        <f>ROUND(I121*H121,2)</f>
        <v>0</v>
      </c>
      <c r="BL121" s="15" t="s">
        <v>190</v>
      </c>
      <c r="BM121" s="230" t="s">
        <v>83</v>
      </c>
    </row>
    <row r="122" s="2" customFormat="1" ht="16.5" customHeight="1">
      <c r="A122" s="36"/>
      <c r="B122" s="37"/>
      <c r="C122" s="217" t="s">
        <v>83</v>
      </c>
      <c r="D122" s="217" t="s">
        <v>185</v>
      </c>
      <c r="E122" s="218" t="s">
        <v>1239</v>
      </c>
      <c r="F122" s="219" t="s">
        <v>1008</v>
      </c>
      <c r="G122" s="220" t="s">
        <v>188</v>
      </c>
      <c r="H122" s="221">
        <v>2</v>
      </c>
      <c r="I122" s="222"/>
      <c r="J122" s="223">
        <f>ROUND(I122*H122,2)</f>
        <v>0</v>
      </c>
      <c r="K122" s="224"/>
      <c r="L122" s="225"/>
      <c r="M122" s="226" t="s">
        <v>1</v>
      </c>
      <c r="N122" s="227" t="s">
        <v>38</v>
      </c>
      <c r="O122" s="89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30" t="s">
        <v>189</v>
      </c>
      <c r="AT122" s="230" t="s">
        <v>185</v>
      </c>
      <c r="AU122" s="230" t="s">
        <v>83</v>
      </c>
      <c r="AY122" s="15" t="s">
        <v>184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5" t="s">
        <v>81</v>
      </c>
      <c r="BK122" s="231">
        <f>ROUND(I122*H122,2)</f>
        <v>0</v>
      </c>
      <c r="BL122" s="15" t="s">
        <v>190</v>
      </c>
      <c r="BM122" s="230" t="s">
        <v>190</v>
      </c>
    </row>
    <row r="123" s="2" customFormat="1" ht="16.5" customHeight="1">
      <c r="A123" s="36"/>
      <c r="B123" s="37"/>
      <c r="C123" s="217" t="s">
        <v>193</v>
      </c>
      <c r="D123" s="217" t="s">
        <v>185</v>
      </c>
      <c r="E123" s="218" t="s">
        <v>1240</v>
      </c>
      <c r="F123" s="219" t="s">
        <v>1010</v>
      </c>
      <c r="G123" s="220" t="s">
        <v>188</v>
      </c>
      <c r="H123" s="221">
        <v>13</v>
      </c>
      <c r="I123" s="222"/>
      <c r="J123" s="223">
        <f>ROUND(I123*H123,2)</f>
        <v>0</v>
      </c>
      <c r="K123" s="224"/>
      <c r="L123" s="225"/>
      <c r="M123" s="226" t="s">
        <v>1</v>
      </c>
      <c r="N123" s="227" t="s">
        <v>38</v>
      </c>
      <c r="O123" s="89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30" t="s">
        <v>189</v>
      </c>
      <c r="AT123" s="230" t="s">
        <v>185</v>
      </c>
      <c r="AU123" s="230" t="s">
        <v>83</v>
      </c>
      <c r="AY123" s="15" t="s">
        <v>184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5" t="s">
        <v>81</v>
      </c>
      <c r="BK123" s="231">
        <f>ROUND(I123*H123,2)</f>
        <v>0</v>
      </c>
      <c r="BL123" s="15" t="s">
        <v>190</v>
      </c>
      <c r="BM123" s="230" t="s">
        <v>196</v>
      </c>
    </row>
    <row r="124" s="2" customFormat="1" ht="16.5" customHeight="1">
      <c r="A124" s="36"/>
      <c r="B124" s="37"/>
      <c r="C124" s="217" t="s">
        <v>190</v>
      </c>
      <c r="D124" s="217" t="s">
        <v>185</v>
      </c>
      <c r="E124" s="218" t="s">
        <v>1242</v>
      </c>
      <c r="F124" s="219" t="s">
        <v>1345</v>
      </c>
      <c r="G124" s="220" t="s">
        <v>188</v>
      </c>
      <c r="H124" s="221">
        <v>1</v>
      </c>
      <c r="I124" s="222"/>
      <c r="J124" s="223">
        <f>ROUND(I124*H124,2)</f>
        <v>0</v>
      </c>
      <c r="K124" s="224"/>
      <c r="L124" s="225"/>
      <c r="M124" s="226" t="s">
        <v>1</v>
      </c>
      <c r="N124" s="227" t="s">
        <v>38</v>
      </c>
      <c r="O124" s="89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30" t="s">
        <v>189</v>
      </c>
      <c r="AT124" s="230" t="s">
        <v>185</v>
      </c>
      <c r="AU124" s="230" t="s">
        <v>83</v>
      </c>
      <c r="AY124" s="15" t="s">
        <v>184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5" t="s">
        <v>81</v>
      </c>
      <c r="BK124" s="231">
        <f>ROUND(I124*H124,2)</f>
        <v>0</v>
      </c>
      <c r="BL124" s="15" t="s">
        <v>190</v>
      </c>
      <c r="BM124" s="230" t="s">
        <v>189</v>
      </c>
    </row>
    <row r="125" s="2" customFormat="1" ht="16.5" customHeight="1">
      <c r="A125" s="36"/>
      <c r="B125" s="37"/>
      <c r="C125" s="217" t="s">
        <v>199</v>
      </c>
      <c r="D125" s="217" t="s">
        <v>185</v>
      </c>
      <c r="E125" s="218" t="s">
        <v>1243</v>
      </c>
      <c r="F125" s="219" t="s">
        <v>1018</v>
      </c>
      <c r="G125" s="220" t="s">
        <v>188</v>
      </c>
      <c r="H125" s="221">
        <v>2</v>
      </c>
      <c r="I125" s="222"/>
      <c r="J125" s="223">
        <f>ROUND(I125*H125,2)</f>
        <v>0</v>
      </c>
      <c r="K125" s="224"/>
      <c r="L125" s="225"/>
      <c r="M125" s="226" t="s">
        <v>1</v>
      </c>
      <c r="N125" s="227" t="s">
        <v>38</v>
      </c>
      <c r="O125" s="89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30" t="s">
        <v>189</v>
      </c>
      <c r="AT125" s="230" t="s">
        <v>185</v>
      </c>
      <c r="AU125" s="230" t="s">
        <v>83</v>
      </c>
      <c r="AY125" s="15" t="s">
        <v>184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5" t="s">
        <v>81</v>
      </c>
      <c r="BK125" s="231">
        <f>ROUND(I125*H125,2)</f>
        <v>0</v>
      </c>
      <c r="BL125" s="15" t="s">
        <v>190</v>
      </c>
      <c r="BM125" s="230" t="s">
        <v>108</v>
      </c>
    </row>
    <row r="126" s="2" customFormat="1" ht="16.5" customHeight="1">
      <c r="A126" s="36"/>
      <c r="B126" s="37"/>
      <c r="C126" s="217" t="s">
        <v>196</v>
      </c>
      <c r="D126" s="217" t="s">
        <v>185</v>
      </c>
      <c r="E126" s="218" t="s">
        <v>1245</v>
      </c>
      <c r="F126" s="219" t="s">
        <v>1024</v>
      </c>
      <c r="G126" s="220" t="s">
        <v>188</v>
      </c>
      <c r="H126" s="221">
        <v>1</v>
      </c>
      <c r="I126" s="222"/>
      <c r="J126" s="223">
        <f>ROUND(I126*H126,2)</f>
        <v>0</v>
      </c>
      <c r="K126" s="224"/>
      <c r="L126" s="225"/>
      <c r="M126" s="226" t="s">
        <v>1</v>
      </c>
      <c r="N126" s="227" t="s">
        <v>38</v>
      </c>
      <c r="O126" s="89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0" t="s">
        <v>189</v>
      </c>
      <c r="AT126" s="230" t="s">
        <v>185</v>
      </c>
      <c r="AU126" s="230" t="s">
        <v>83</v>
      </c>
      <c r="AY126" s="15" t="s">
        <v>184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5" t="s">
        <v>81</v>
      </c>
      <c r="BK126" s="231">
        <f>ROUND(I126*H126,2)</f>
        <v>0</v>
      </c>
      <c r="BL126" s="15" t="s">
        <v>190</v>
      </c>
      <c r="BM126" s="230" t="s">
        <v>114</v>
      </c>
    </row>
    <row r="127" s="2" customFormat="1" ht="16.5" customHeight="1">
      <c r="A127" s="36"/>
      <c r="B127" s="37"/>
      <c r="C127" s="217" t="s">
        <v>204</v>
      </c>
      <c r="D127" s="217" t="s">
        <v>185</v>
      </c>
      <c r="E127" s="218" t="s">
        <v>1246</v>
      </c>
      <c r="F127" s="219" t="s">
        <v>1026</v>
      </c>
      <c r="G127" s="220" t="s">
        <v>188</v>
      </c>
      <c r="H127" s="221">
        <v>2</v>
      </c>
      <c r="I127" s="222"/>
      <c r="J127" s="223">
        <f>ROUND(I127*H127,2)</f>
        <v>0</v>
      </c>
      <c r="K127" s="224"/>
      <c r="L127" s="225"/>
      <c r="M127" s="226" t="s">
        <v>1</v>
      </c>
      <c r="N127" s="227" t="s">
        <v>38</v>
      </c>
      <c r="O127" s="89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0" t="s">
        <v>189</v>
      </c>
      <c r="AT127" s="230" t="s">
        <v>185</v>
      </c>
      <c r="AU127" s="230" t="s">
        <v>83</v>
      </c>
      <c r="AY127" s="15" t="s">
        <v>184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5" t="s">
        <v>81</v>
      </c>
      <c r="BK127" s="231">
        <f>ROUND(I127*H127,2)</f>
        <v>0</v>
      </c>
      <c r="BL127" s="15" t="s">
        <v>190</v>
      </c>
      <c r="BM127" s="230" t="s">
        <v>119</v>
      </c>
    </row>
    <row r="128" s="2" customFormat="1" ht="16.5" customHeight="1">
      <c r="A128" s="36"/>
      <c r="B128" s="37"/>
      <c r="C128" s="217" t="s">
        <v>189</v>
      </c>
      <c r="D128" s="217" t="s">
        <v>185</v>
      </c>
      <c r="E128" s="218" t="s">
        <v>1248</v>
      </c>
      <c r="F128" s="219" t="s">
        <v>1028</v>
      </c>
      <c r="G128" s="220" t="s">
        <v>188</v>
      </c>
      <c r="H128" s="221">
        <v>1</v>
      </c>
      <c r="I128" s="222"/>
      <c r="J128" s="223">
        <f>ROUND(I128*H128,2)</f>
        <v>0</v>
      </c>
      <c r="K128" s="224"/>
      <c r="L128" s="225"/>
      <c r="M128" s="226" t="s">
        <v>1</v>
      </c>
      <c r="N128" s="227" t="s">
        <v>38</v>
      </c>
      <c r="O128" s="89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0" t="s">
        <v>189</v>
      </c>
      <c r="AT128" s="230" t="s">
        <v>185</v>
      </c>
      <c r="AU128" s="230" t="s">
        <v>83</v>
      </c>
      <c r="AY128" s="15" t="s">
        <v>184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5" t="s">
        <v>81</v>
      </c>
      <c r="BK128" s="231">
        <f>ROUND(I128*H128,2)</f>
        <v>0</v>
      </c>
      <c r="BL128" s="15" t="s">
        <v>190</v>
      </c>
      <c r="BM128" s="230" t="s">
        <v>124</v>
      </c>
    </row>
    <row r="129" s="2" customFormat="1" ht="16.5" customHeight="1">
      <c r="A129" s="36"/>
      <c r="B129" s="37"/>
      <c r="C129" s="217" t="s">
        <v>209</v>
      </c>
      <c r="D129" s="217" t="s">
        <v>185</v>
      </c>
      <c r="E129" s="218" t="s">
        <v>1249</v>
      </c>
      <c r="F129" s="219" t="s">
        <v>1347</v>
      </c>
      <c r="G129" s="220" t="s">
        <v>188</v>
      </c>
      <c r="H129" s="221">
        <v>3</v>
      </c>
      <c r="I129" s="222"/>
      <c r="J129" s="223">
        <f>ROUND(I129*H129,2)</f>
        <v>0</v>
      </c>
      <c r="K129" s="224"/>
      <c r="L129" s="225"/>
      <c r="M129" s="226" t="s">
        <v>1</v>
      </c>
      <c r="N129" s="227" t="s">
        <v>38</v>
      </c>
      <c r="O129" s="89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0" t="s">
        <v>189</v>
      </c>
      <c r="AT129" s="230" t="s">
        <v>185</v>
      </c>
      <c r="AU129" s="230" t="s">
        <v>83</v>
      </c>
      <c r="AY129" s="15" t="s">
        <v>184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5" t="s">
        <v>81</v>
      </c>
      <c r="BK129" s="231">
        <f>ROUND(I129*H129,2)</f>
        <v>0</v>
      </c>
      <c r="BL129" s="15" t="s">
        <v>190</v>
      </c>
      <c r="BM129" s="230" t="s">
        <v>130</v>
      </c>
    </row>
    <row r="130" s="2" customFormat="1" ht="16.5" customHeight="1">
      <c r="A130" s="36"/>
      <c r="B130" s="37"/>
      <c r="C130" s="217" t="s">
        <v>108</v>
      </c>
      <c r="D130" s="217" t="s">
        <v>185</v>
      </c>
      <c r="E130" s="218" t="s">
        <v>1421</v>
      </c>
      <c r="F130" s="219" t="s">
        <v>1349</v>
      </c>
      <c r="G130" s="220" t="s">
        <v>188</v>
      </c>
      <c r="H130" s="221">
        <v>1</v>
      </c>
      <c r="I130" s="222"/>
      <c r="J130" s="223">
        <f>ROUND(I130*H130,2)</f>
        <v>0</v>
      </c>
      <c r="K130" s="224"/>
      <c r="L130" s="225"/>
      <c r="M130" s="226" t="s">
        <v>1</v>
      </c>
      <c r="N130" s="227" t="s">
        <v>38</v>
      </c>
      <c r="O130" s="89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0" t="s">
        <v>189</v>
      </c>
      <c r="AT130" s="230" t="s">
        <v>185</v>
      </c>
      <c r="AU130" s="230" t="s">
        <v>83</v>
      </c>
      <c r="AY130" s="15" t="s">
        <v>184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5" t="s">
        <v>81</v>
      </c>
      <c r="BK130" s="231">
        <f>ROUND(I130*H130,2)</f>
        <v>0</v>
      </c>
      <c r="BL130" s="15" t="s">
        <v>190</v>
      </c>
      <c r="BM130" s="230" t="s">
        <v>136</v>
      </c>
    </row>
    <row r="131" s="2" customFormat="1" ht="16.5" customHeight="1">
      <c r="A131" s="36"/>
      <c r="B131" s="37"/>
      <c r="C131" s="217" t="s">
        <v>111</v>
      </c>
      <c r="D131" s="217" t="s">
        <v>185</v>
      </c>
      <c r="E131" s="218" t="s">
        <v>1251</v>
      </c>
      <c r="F131" s="219" t="s">
        <v>1400</v>
      </c>
      <c r="G131" s="220" t="s">
        <v>538</v>
      </c>
      <c r="H131" s="221">
        <v>10</v>
      </c>
      <c r="I131" s="222"/>
      <c r="J131" s="223">
        <f>ROUND(I131*H131,2)</f>
        <v>0</v>
      </c>
      <c r="K131" s="224"/>
      <c r="L131" s="225"/>
      <c r="M131" s="226" t="s">
        <v>1</v>
      </c>
      <c r="N131" s="227" t="s">
        <v>38</v>
      </c>
      <c r="O131" s="89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0" t="s">
        <v>189</v>
      </c>
      <c r="AT131" s="230" t="s">
        <v>185</v>
      </c>
      <c r="AU131" s="230" t="s">
        <v>83</v>
      </c>
      <c r="AY131" s="15" t="s">
        <v>184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5" t="s">
        <v>81</v>
      </c>
      <c r="BK131" s="231">
        <f>ROUND(I131*H131,2)</f>
        <v>0</v>
      </c>
      <c r="BL131" s="15" t="s">
        <v>190</v>
      </c>
      <c r="BM131" s="230" t="s">
        <v>141</v>
      </c>
    </row>
    <row r="132" s="2" customFormat="1" ht="16.5" customHeight="1">
      <c r="A132" s="36"/>
      <c r="B132" s="37"/>
      <c r="C132" s="217" t="s">
        <v>114</v>
      </c>
      <c r="D132" s="217" t="s">
        <v>185</v>
      </c>
      <c r="E132" s="218" t="s">
        <v>1252</v>
      </c>
      <c r="F132" s="219" t="s">
        <v>754</v>
      </c>
      <c r="G132" s="220" t="s">
        <v>538</v>
      </c>
      <c r="H132" s="221">
        <v>10</v>
      </c>
      <c r="I132" s="222"/>
      <c r="J132" s="223">
        <f>ROUND(I132*H132,2)</f>
        <v>0</v>
      </c>
      <c r="K132" s="224"/>
      <c r="L132" s="225"/>
      <c r="M132" s="226" t="s">
        <v>1</v>
      </c>
      <c r="N132" s="227" t="s">
        <v>38</v>
      </c>
      <c r="O132" s="89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0" t="s">
        <v>189</v>
      </c>
      <c r="AT132" s="230" t="s">
        <v>185</v>
      </c>
      <c r="AU132" s="230" t="s">
        <v>83</v>
      </c>
      <c r="AY132" s="15" t="s">
        <v>184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5" t="s">
        <v>81</v>
      </c>
      <c r="BK132" s="231">
        <f>ROUND(I132*H132,2)</f>
        <v>0</v>
      </c>
      <c r="BL132" s="15" t="s">
        <v>190</v>
      </c>
      <c r="BM132" s="230" t="s">
        <v>218</v>
      </c>
    </row>
    <row r="133" s="2" customFormat="1" ht="16.5" customHeight="1">
      <c r="A133" s="36"/>
      <c r="B133" s="37"/>
      <c r="C133" s="217" t="s">
        <v>14</v>
      </c>
      <c r="D133" s="217" t="s">
        <v>185</v>
      </c>
      <c r="E133" s="218" t="s">
        <v>1253</v>
      </c>
      <c r="F133" s="219" t="s">
        <v>758</v>
      </c>
      <c r="G133" s="220" t="s">
        <v>538</v>
      </c>
      <c r="H133" s="221">
        <v>20</v>
      </c>
      <c r="I133" s="222"/>
      <c r="J133" s="223">
        <f>ROUND(I133*H133,2)</f>
        <v>0</v>
      </c>
      <c r="K133" s="224"/>
      <c r="L133" s="225"/>
      <c r="M133" s="226" t="s">
        <v>1</v>
      </c>
      <c r="N133" s="227" t="s">
        <v>38</v>
      </c>
      <c r="O133" s="89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0" t="s">
        <v>189</v>
      </c>
      <c r="AT133" s="230" t="s">
        <v>185</v>
      </c>
      <c r="AU133" s="230" t="s">
        <v>83</v>
      </c>
      <c r="AY133" s="15" t="s">
        <v>184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5" t="s">
        <v>81</v>
      </c>
      <c r="BK133" s="231">
        <f>ROUND(I133*H133,2)</f>
        <v>0</v>
      </c>
      <c r="BL133" s="15" t="s">
        <v>190</v>
      </c>
      <c r="BM133" s="230" t="s">
        <v>221</v>
      </c>
    </row>
    <row r="134" s="2" customFormat="1" ht="16.5" customHeight="1">
      <c r="A134" s="36"/>
      <c r="B134" s="37"/>
      <c r="C134" s="217" t="s">
        <v>119</v>
      </c>
      <c r="D134" s="217" t="s">
        <v>185</v>
      </c>
      <c r="E134" s="218" t="s">
        <v>1254</v>
      </c>
      <c r="F134" s="219" t="s">
        <v>1044</v>
      </c>
      <c r="G134" s="220" t="s">
        <v>538</v>
      </c>
      <c r="H134" s="221">
        <v>15</v>
      </c>
      <c r="I134" s="222"/>
      <c r="J134" s="223">
        <f>ROUND(I134*H134,2)</f>
        <v>0</v>
      </c>
      <c r="K134" s="224"/>
      <c r="L134" s="225"/>
      <c r="M134" s="226" t="s">
        <v>1</v>
      </c>
      <c r="N134" s="227" t="s">
        <v>38</v>
      </c>
      <c r="O134" s="89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0" t="s">
        <v>189</v>
      </c>
      <c r="AT134" s="230" t="s">
        <v>185</v>
      </c>
      <c r="AU134" s="230" t="s">
        <v>83</v>
      </c>
      <c r="AY134" s="15" t="s">
        <v>184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5" t="s">
        <v>81</v>
      </c>
      <c r="BK134" s="231">
        <f>ROUND(I134*H134,2)</f>
        <v>0</v>
      </c>
      <c r="BL134" s="15" t="s">
        <v>190</v>
      </c>
      <c r="BM134" s="230" t="s">
        <v>224</v>
      </c>
    </row>
    <row r="135" s="2" customFormat="1" ht="16.5" customHeight="1">
      <c r="A135" s="36"/>
      <c r="B135" s="37"/>
      <c r="C135" s="217" t="s">
        <v>8</v>
      </c>
      <c r="D135" s="217" t="s">
        <v>185</v>
      </c>
      <c r="E135" s="218" t="s">
        <v>1422</v>
      </c>
      <c r="F135" s="219" t="s">
        <v>1052</v>
      </c>
      <c r="G135" s="220" t="s">
        <v>188</v>
      </c>
      <c r="H135" s="221">
        <v>1</v>
      </c>
      <c r="I135" s="222"/>
      <c r="J135" s="223">
        <f>ROUND(I135*H135,2)</f>
        <v>0</v>
      </c>
      <c r="K135" s="224"/>
      <c r="L135" s="225"/>
      <c r="M135" s="226" t="s">
        <v>1</v>
      </c>
      <c r="N135" s="227" t="s">
        <v>38</v>
      </c>
      <c r="O135" s="89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0" t="s">
        <v>189</v>
      </c>
      <c r="AT135" s="230" t="s">
        <v>185</v>
      </c>
      <c r="AU135" s="230" t="s">
        <v>83</v>
      </c>
      <c r="AY135" s="15" t="s">
        <v>184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5" t="s">
        <v>81</v>
      </c>
      <c r="BK135" s="231">
        <f>ROUND(I135*H135,2)</f>
        <v>0</v>
      </c>
      <c r="BL135" s="15" t="s">
        <v>190</v>
      </c>
      <c r="BM135" s="230" t="s">
        <v>227</v>
      </c>
    </row>
    <row r="136" s="2" customFormat="1" ht="16.5" customHeight="1">
      <c r="A136" s="36"/>
      <c r="B136" s="37"/>
      <c r="C136" s="217" t="s">
        <v>294</v>
      </c>
      <c r="D136" s="217" t="s">
        <v>185</v>
      </c>
      <c r="E136" s="218" t="s">
        <v>1045</v>
      </c>
      <c r="F136" s="219" t="s">
        <v>1046</v>
      </c>
      <c r="G136" s="220" t="s">
        <v>188</v>
      </c>
      <c r="H136" s="221">
        <v>4</v>
      </c>
      <c r="I136" s="222"/>
      <c r="J136" s="223">
        <f>ROUND(I136*H136,2)</f>
        <v>0</v>
      </c>
      <c r="K136" s="224"/>
      <c r="L136" s="225"/>
      <c r="M136" s="226" t="s">
        <v>1</v>
      </c>
      <c r="N136" s="227" t="s">
        <v>38</v>
      </c>
      <c r="O136" s="89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0" t="s">
        <v>189</v>
      </c>
      <c r="AT136" s="230" t="s">
        <v>185</v>
      </c>
      <c r="AU136" s="230" t="s">
        <v>83</v>
      </c>
      <c r="AY136" s="15" t="s">
        <v>184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5" t="s">
        <v>81</v>
      </c>
      <c r="BK136" s="231">
        <f>ROUND(I136*H136,2)</f>
        <v>0</v>
      </c>
      <c r="BL136" s="15" t="s">
        <v>190</v>
      </c>
      <c r="BM136" s="230" t="s">
        <v>1423</v>
      </c>
    </row>
    <row r="137" s="2" customFormat="1" ht="16.5" customHeight="1">
      <c r="A137" s="36"/>
      <c r="B137" s="37"/>
      <c r="C137" s="217" t="s">
        <v>124</v>
      </c>
      <c r="D137" s="217" t="s">
        <v>185</v>
      </c>
      <c r="E137" s="218" t="s">
        <v>1258</v>
      </c>
      <c r="F137" s="219" t="s">
        <v>1054</v>
      </c>
      <c r="G137" s="220" t="s">
        <v>188</v>
      </c>
      <c r="H137" s="221">
        <v>1</v>
      </c>
      <c r="I137" s="222"/>
      <c r="J137" s="223">
        <f>ROUND(I137*H137,2)</f>
        <v>0</v>
      </c>
      <c r="K137" s="224"/>
      <c r="L137" s="225"/>
      <c r="M137" s="226" t="s">
        <v>1</v>
      </c>
      <c r="N137" s="227" t="s">
        <v>38</v>
      </c>
      <c r="O137" s="89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0" t="s">
        <v>189</v>
      </c>
      <c r="AT137" s="230" t="s">
        <v>185</v>
      </c>
      <c r="AU137" s="230" t="s">
        <v>83</v>
      </c>
      <c r="AY137" s="15" t="s">
        <v>184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5" t="s">
        <v>81</v>
      </c>
      <c r="BK137" s="231">
        <f>ROUND(I137*H137,2)</f>
        <v>0</v>
      </c>
      <c r="BL137" s="15" t="s">
        <v>190</v>
      </c>
      <c r="BM137" s="230" t="s">
        <v>230</v>
      </c>
    </row>
    <row r="138" s="2" customFormat="1" ht="16.5" customHeight="1">
      <c r="A138" s="36"/>
      <c r="B138" s="37"/>
      <c r="C138" s="217" t="s">
        <v>127</v>
      </c>
      <c r="D138" s="217" t="s">
        <v>185</v>
      </c>
      <c r="E138" s="218" t="s">
        <v>1260</v>
      </c>
      <c r="F138" s="219" t="s">
        <v>1056</v>
      </c>
      <c r="G138" s="220" t="s">
        <v>188</v>
      </c>
      <c r="H138" s="221">
        <v>1</v>
      </c>
      <c r="I138" s="222"/>
      <c r="J138" s="223">
        <f>ROUND(I138*H138,2)</f>
        <v>0</v>
      </c>
      <c r="K138" s="224"/>
      <c r="L138" s="225"/>
      <c r="M138" s="226" t="s">
        <v>1</v>
      </c>
      <c r="N138" s="227" t="s">
        <v>38</v>
      </c>
      <c r="O138" s="89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0" t="s">
        <v>189</v>
      </c>
      <c r="AT138" s="230" t="s">
        <v>185</v>
      </c>
      <c r="AU138" s="230" t="s">
        <v>83</v>
      </c>
      <c r="AY138" s="15" t="s">
        <v>184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5" t="s">
        <v>81</v>
      </c>
      <c r="BK138" s="231">
        <f>ROUND(I138*H138,2)</f>
        <v>0</v>
      </c>
      <c r="BL138" s="15" t="s">
        <v>190</v>
      </c>
      <c r="BM138" s="230" t="s">
        <v>233</v>
      </c>
    </row>
    <row r="139" s="2" customFormat="1" ht="16.5" customHeight="1">
      <c r="A139" s="36"/>
      <c r="B139" s="37"/>
      <c r="C139" s="217" t="s">
        <v>130</v>
      </c>
      <c r="D139" s="217" t="s">
        <v>185</v>
      </c>
      <c r="E139" s="218" t="s">
        <v>1261</v>
      </c>
      <c r="F139" s="219" t="s">
        <v>1062</v>
      </c>
      <c r="G139" s="220" t="s">
        <v>188</v>
      </c>
      <c r="H139" s="221">
        <v>2</v>
      </c>
      <c r="I139" s="222"/>
      <c r="J139" s="223">
        <f>ROUND(I139*H139,2)</f>
        <v>0</v>
      </c>
      <c r="K139" s="224"/>
      <c r="L139" s="225"/>
      <c r="M139" s="226" t="s">
        <v>1</v>
      </c>
      <c r="N139" s="227" t="s">
        <v>38</v>
      </c>
      <c r="O139" s="89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0" t="s">
        <v>189</v>
      </c>
      <c r="AT139" s="230" t="s">
        <v>185</v>
      </c>
      <c r="AU139" s="230" t="s">
        <v>83</v>
      </c>
      <c r="AY139" s="15" t="s">
        <v>184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5" t="s">
        <v>81</v>
      </c>
      <c r="BK139" s="231">
        <f>ROUND(I139*H139,2)</f>
        <v>0</v>
      </c>
      <c r="BL139" s="15" t="s">
        <v>190</v>
      </c>
      <c r="BM139" s="230" t="s">
        <v>236</v>
      </c>
    </row>
    <row r="140" s="2" customFormat="1" ht="16.5" customHeight="1">
      <c r="A140" s="36"/>
      <c r="B140" s="37"/>
      <c r="C140" s="217" t="s">
        <v>133</v>
      </c>
      <c r="D140" s="217" t="s">
        <v>185</v>
      </c>
      <c r="E140" s="218" t="s">
        <v>1262</v>
      </c>
      <c r="F140" s="219" t="s">
        <v>1067</v>
      </c>
      <c r="G140" s="220" t="s">
        <v>538</v>
      </c>
      <c r="H140" s="221">
        <v>10</v>
      </c>
      <c r="I140" s="222"/>
      <c r="J140" s="223">
        <f>ROUND(I140*H140,2)</f>
        <v>0</v>
      </c>
      <c r="K140" s="224"/>
      <c r="L140" s="225"/>
      <c r="M140" s="226" t="s">
        <v>1</v>
      </c>
      <c r="N140" s="227" t="s">
        <v>38</v>
      </c>
      <c r="O140" s="89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0" t="s">
        <v>189</v>
      </c>
      <c r="AT140" s="230" t="s">
        <v>185</v>
      </c>
      <c r="AU140" s="230" t="s">
        <v>83</v>
      </c>
      <c r="AY140" s="15" t="s">
        <v>184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5" t="s">
        <v>81</v>
      </c>
      <c r="BK140" s="231">
        <f>ROUND(I140*H140,2)</f>
        <v>0</v>
      </c>
      <c r="BL140" s="15" t="s">
        <v>190</v>
      </c>
      <c r="BM140" s="230" t="s">
        <v>239</v>
      </c>
    </row>
    <row r="141" s="2" customFormat="1" ht="24.15" customHeight="1">
      <c r="A141" s="36"/>
      <c r="B141" s="37"/>
      <c r="C141" s="217" t="s">
        <v>136</v>
      </c>
      <c r="D141" s="217" t="s">
        <v>185</v>
      </c>
      <c r="E141" s="218" t="s">
        <v>1263</v>
      </c>
      <c r="F141" s="219" t="s">
        <v>1146</v>
      </c>
      <c r="G141" s="220" t="s">
        <v>560</v>
      </c>
      <c r="H141" s="221">
        <v>1</v>
      </c>
      <c r="I141" s="222"/>
      <c r="J141" s="223">
        <f>ROUND(I141*H141,2)</f>
        <v>0</v>
      </c>
      <c r="K141" s="224"/>
      <c r="L141" s="225"/>
      <c r="M141" s="226" t="s">
        <v>1</v>
      </c>
      <c r="N141" s="227" t="s">
        <v>38</v>
      </c>
      <c r="O141" s="89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0" t="s">
        <v>189</v>
      </c>
      <c r="AT141" s="230" t="s">
        <v>185</v>
      </c>
      <c r="AU141" s="230" t="s">
        <v>83</v>
      </c>
      <c r="AY141" s="15" t="s">
        <v>184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5" t="s">
        <v>81</v>
      </c>
      <c r="BK141" s="231">
        <f>ROUND(I141*H141,2)</f>
        <v>0</v>
      </c>
      <c r="BL141" s="15" t="s">
        <v>190</v>
      </c>
      <c r="BM141" s="230" t="s">
        <v>242</v>
      </c>
    </row>
    <row r="142" s="2" customFormat="1" ht="16.5" customHeight="1">
      <c r="A142" s="36"/>
      <c r="B142" s="37"/>
      <c r="C142" s="217" t="s">
        <v>7</v>
      </c>
      <c r="D142" s="217" t="s">
        <v>185</v>
      </c>
      <c r="E142" s="218" t="s">
        <v>1264</v>
      </c>
      <c r="F142" s="219" t="s">
        <v>1071</v>
      </c>
      <c r="G142" s="220" t="s">
        <v>538</v>
      </c>
      <c r="H142" s="221">
        <v>10</v>
      </c>
      <c r="I142" s="222"/>
      <c r="J142" s="223">
        <f>ROUND(I142*H142,2)</f>
        <v>0</v>
      </c>
      <c r="K142" s="224"/>
      <c r="L142" s="225"/>
      <c r="M142" s="226" t="s">
        <v>1</v>
      </c>
      <c r="N142" s="227" t="s">
        <v>38</v>
      </c>
      <c r="O142" s="89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0" t="s">
        <v>189</v>
      </c>
      <c r="AT142" s="230" t="s">
        <v>185</v>
      </c>
      <c r="AU142" s="230" t="s">
        <v>83</v>
      </c>
      <c r="AY142" s="15" t="s">
        <v>184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5" t="s">
        <v>81</v>
      </c>
      <c r="BK142" s="231">
        <f>ROUND(I142*H142,2)</f>
        <v>0</v>
      </c>
      <c r="BL142" s="15" t="s">
        <v>190</v>
      </c>
      <c r="BM142" s="230" t="s">
        <v>248</v>
      </c>
    </row>
    <row r="143" s="2" customFormat="1" ht="21.75" customHeight="1">
      <c r="A143" s="36"/>
      <c r="B143" s="37"/>
      <c r="C143" s="217" t="s">
        <v>141</v>
      </c>
      <c r="D143" s="217" t="s">
        <v>185</v>
      </c>
      <c r="E143" s="218" t="s">
        <v>1265</v>
      </c>
      <c r="F143" s="219" t="s">
        <v>1073</v>
      </c>
      <c r="G143" s="220" t="s">
        <v>560</v>
      </c>
      <c r="H143" s="221">
        <v>1</v>
      </c>
      <c r="I143" s="222"/>
      <c r="J143" s="223">
        <f>ROUND(I143*H143,2)</f>
        <v>0</v>
      </c>
      <c r="K143" s="224"/>
      <c r="L143" s="225"/>
      <c r="M143" s="226" t="s">
        <v>1</v>
      </c>
      <c r="N143" s="227" t="s">
        <v>38</v>
      </c>
      <c r="O143" s="89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0" t="s">
        <v>189</v>
      </c>
      <c r="AT143" s="230" t="s">
        <v>185</v>
      </c>
      <c r="AU143" s="230" t="s">
        <v>83</v>
      </c>
      <c r="AY143" s="15" t="s">
        <v>184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5" t="s">
        <v>81</v>
      </c>
      <c r="BK143" s="231">
        <f>ROUND(I143*H143,2)</f>
        <v>0</v>
      </c>
      <c r="BL143" s="15" t="s">
        <v>190</v>
      </c>
      <c r="BM143" s="230" t="s">
        <v>251</v>
      </c>
    </row>
    <row r="144" s="2" customFormat="1" ht="16.5" customHeight="1">
      <c r="A144" s="36"/>
      <c r="B144" s="37"/>
      <c r="C144" s="217" t="s">
        <v>252</v>
      </c>
      <c r="D144" s="217" t="s">
        <v>185</v>
      </c>
      <c r="E144" s="218" t="s">
        <v>1149</v>
      </c>
      <c r="F144" s="219" t="s">
        <v>1075</v>
      </c>
      <c r="G144" s="220" t="s">
        <v>188</v>
      </c>
      <c r="H144" s="221">
        <v>5</v>
      </c>
      <c r="I144" s="222"/>
      <c r="J144" s="223">
        <f>ROUND(I144*H144,2)</f>
        <v>0</v>
      </c>
      <c r="K144" s="224"/>
      <c r="L144" s="225"/>
      <c r="M144" s="226" t="s">
        <v>1</v>
      </c>
      <c r="N144" s="227" t="s">
        <v>38</v>
      </c>
      <c r="O144" s="89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0" t="s">
        <v>189</v>
      </c>
      <c r="AT144" s="230" t="s">
        <v>185</v>
      </c>
      <c r="AU144" s="230" t="s">
        <v>83</v>
      </c>
      <c r="AY144" s="15" t="s">
        <v>184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5" t="s">
        <v>81</v>
      </c>
      <c r="BK144" s="231">
        <f>ROUND(I144*H144,2)</f>
        <v>0</v>
      </c>
      <c r="BL144" s="15" t="s">
        <v>190</v>
      </c>
      <c r="BM144" s="230" t="s">
        <v>255</v>
      </c>
    </row>
    <row r="145" s="2" customFormat="1" ht="16.5" customHeight="1">
      <c r="A145" s="36"/>
      <c r="B145" s="37"/>
      <c r="C145" s="217" t="s">
        <v>218</v>
      </c>
      <c r="D145" s="217" t="s">
        <v>185</v>
      </c>
      <c r="E145" s="218" t="s">
        <v>1150</v>
      </c>
      <c r="F145" s="219" t="s">
        <v>1077</v>
      </c>
      <c r="G145" s="220" t="s">
        <v>188</v>
      </c>
      <c r="H145" s="221">
        <v>10</v>
      </c>
      <c r="I145" s="222"/>
      <c r="J145" s="223">
        <f>ROUND(I145*H145,2)</f>
        <v>0</v>
      </c>
      <c r="K145" s="224"/>
      <c r="L145" s="225"/>
      <c r="M145" s="226" t="s">
        <v>1</v>
      </c>
      <c r="N145" s="227" t="s">
        <v>38</v>
      </c>
      <c r="O145" s="89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0" t="s">
        <v>189</v>
      </c>
      <c r="AT145" s="230" t="s">
        <v>185</v>
      </c>
      <c r="AU145" s="230" t="s">
        <v>83</v>
      </c>
      <c r="AY145" s="15" t="s">
        <v>184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5" t="s">
        <v>81</v>
      </c>
      <c r="BK145" s="231">
        <f>ROUND(I145*H145,2)</f>
        <v>0</v>
      </c>
      <c r="BL145" s="15" t="s">
        <v>190</v>
      </c>
      <c r="BM145" s="230" t="s">
        <v>258</v>
      </c>
    </row>
    <row r="146" s="2" customFormat="1" ht="16.5" customHeight="1">
      <c r="A146" s="36"/>
      <c r="B146" s="37"/>
      <c r="C146" s="217" t="s">
        <v>259</v>
      </c>
      <c r="D146" s="217" t="s">
        <v>185</v>
      </c>
      <c r="E146" s="218" t="s">
        <v>1151</v>
      </c>
      <c r="F146" s="219" t="s">
        <v>1079</v>
      </c>
      <c r="G146" s="220" t="s">
        <v>188</v>
      </c>
      <c r="H146" s="221">
        <v>10</v>
      </c>
      <c r="I146" s="222"/>
      <c r="J146" s="223">
        <f>ROUND(I146*H146,2)</f>
        <v>0</v>
      </c>
      <c r="K146" s="224"/>
      <c r="L146" s="225"/>
      <c r="M146" s="226" t="s">
        <v>1</v>
      </c>
      <c r="N146" s="227" t="s">
        <v>38</v>
      </c>
      <c r="O146" s="89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0" t="s">
        <v>189</v>
      </c>
      <c r="AT146" s="230" t="s">
        <v>185</v>
      </c>
      <c r="AU146" s="230" t="s">
        <v>83</v>
      </c>
      <c r="AY146" s="15" t="s">
        <v>184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5" t="s">
        <v>81</v>
      </c>
      <c r="BK146" s="231">
        <f>ROUND(I146*H146,2)</f>
        <v>0</v>
      </c>
      <c r="BL146" s="15" t="s">
        <v>190</v>
      </c>
      <c r="BM146" s="230" t="s">
        <v>262</v>
      </c>
    </row>
    <row r="147" s="2" customFormat="1" ht="16.5" customHeight="1">
      <c r="A147" s="36"/>
      <c r="B147" s="37"/>
      <c r="C147" s="217" t="s">
        <v>221</v>
      </c>
      <c r="D147" s="217" t="s">
        <v>185</v>
      </c>
      <c r="E147" s="218" t="s">
        <v>1152</v>
      </c>
      <c r="F147" s="219" t="s">
        <v>1081</v>
      </c>
      <c r="G147" s="220" t="s">
        <v>188</v>
      </c>
      <c r="H147" s="221">
        <v>10</v>
      </c>
      <c r="I147" s="222"/>
      <c r="J147" s="223">
        <f>ROUND(I147*H147,2)</f>
        <v>0</v>
      </c>
      <c r="K147" s="224"/>
      <c r="L147" s="225"/>
      <c r="M147" s="226" t="s">
        <v>1</v>
      </c>
      <c r="N147" s="227" t="s">
        <v>38</v>
      </c>
      <c r="O147" s="89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0" t="s">
        <v>189</v>
      </c>
      <c r="AT147" s="230" t="s">
        <v>185</v>
      </c>
      <c r="AU147" s="230" t="s">
        <v>83</v>
      </c>
      <c r="AY147" s="15" t="s">
        <v>184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5" t="s">
        <v>81</v>
      </c>
      <c r="BK147" s="231">
        <f>ROUND(I147*H147,2)</f>
        <v>0</v>
      </c>
      <c r="BL147" s="15" t="s">
        <v>190</v>
      </c>
      <c r="BM147" s="230" t="s">
        <v>265</v>
      </c>
    </row>
    <row r="148" s="2" customFormat="1" ht="16.5" customHeight="1">
      <c r="A148" s="36"/>
      <c r="B148" s="37"/>
      <c r="C148" s="217" t="s">
        <v>266</v>
      </c>
      <c r="D148" s="217" t="s">
        <v>185</v>
      </c>
      <c r="E148" s="218" t="s">
        <v>1153</v>
      </c>
      <c r="F148" s="219" t="s">
        <v>1083</v>
      </c>
      <c r="G148" s="220" t="s">
        <v>188</v>
      </c>
      <c r="H148" s="221">
        <v>5</v>
      </c>
      <c r="I148" s="222"/>
      <c r="J148" s="223">
        <f>ROUND(I148*H148,2)</f>
        <v>0</v>
      </c>
      <c r="K148" s="224"/>
      <c r="L148" s="225"/>
      <c r="M148" s="226" t="s">
        <v>1</v>
      </c>
      <c r="N148" s="227" t="s">
        <v>38</v>
      </c>
      <c r="O148" s="89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0" t="s">
        <v>189</v>
      </c>
      <c r="AT148" s="230" t="s">
        <v>185</v>
      </c>
      <c r="AU148" s="230" t="s">
        <v>83</v>
      </c>
      <c r="AY148" s="15" t="s">
        <v>184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5" t="s">
        <v>81</v>
      </c>
      <c r="BK148" s="231">
        <f>ROUND(I148*H148,2)</f>
        <v>0</v>
      </c>
      <c r="BL148" s="15" t="s">
        <v>190</v>
      </c>
      <c r="BM148" s="230" t="s">
        <v>269</v>
      </c>
    </row>
    <row r="149" s="2" customFormat="1" ht="16.5" customHeight="1">
      <c r="A149" s="36"/>
      <c r="B149" s="37"/>
      <c r="C149" s="217" t="s">
        <v>224</v>
      </c>
      <c r="D149" s="217" t="s">
        <v>185</v>
      </c>
      <c r="E149" s="218" t="s">
        <v>1154</v>
      </c>
      <c r="F149" s="219" t="s">
        <v>1085</v>
      </c>
      <c r="G149" s="220" t="s">
        <v>188</v>
      </c>
      <c r="H149" s="221">
        <v>10</v>
      </c>
      <c r="I149" s="222"/>
      <c r="J149" s="223">
        <f>ROUND(I149*H149,2)</f>
        <v>0</v>
      </c>
      <c r="K149" s="224"/>
      <c r="L149" s="225"/>
      <c r="M149" s="226" t="s">
        <v>1</v>
      </c>
      <c r="N149" s="227" t="s">
        <v>38</v>
      </c>
      <c r="O149" s="89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30" t="s">
        <v>189</v>
      </c>
      <c r="AT149" s="230" t="s">
        <v>185</v>
      </c>
      <c r="AU149" s="230" t="s">
        <v>83</v>
      </c>
      <c r="AY149" s="15" t="s">
        <v>184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5" t="s">
        <v>81</v>
      </c>
      <c r="BK149" s="231">
        <f>ROUND(I149*H149,2)</f>
        <v>0</v>
      </c>
      <c r="BL149" s="15" t="s">
        <v>190</v>
      </c>
      <c r="BM149" s="230" t="s">
        <v>272</v>
      </c>
    </row>
    <row r="150" s="2" customFormat="1" ht="16.5" customHeight="1">
      <c r="A150" s="36"/>
      <c r="B150" s="37"/>
      <c r="C150" s="217" t="s">
        <v>273</v>
      </c>
      <c r="D150" s="217" t="s">
        <v>185</v>
      </c>
      <c r="E150" s="218" t="s">
        <v>1155</v>
      </c>
      <c r="F150" s="219" t="s">
        <v>1087</v>
      </c>
      <c r="G150" s="220" t="s">
        <v>188</v>
      </c>
      <c r="H150" s="221">
        <v>10</v>
      </c>
      <c r="I150" s="222"/>
      <c r="J150" s="223">
        <f>ROUND(I150*H150,2)</f>
        <v>0</v>
      </c>
      <c r="K150" s="224"/>
      <c r="L150" s="225"/>
      <c r="M150" s="226" t="s">
        <v>1</v>
      </c>
      <c r="N150" s="227" t="s">
        <v>38</v>
      </c>
      <c r="O150" s="89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0" t="s">
        <v>189</v>
      </c>
      <c r="AT150" s="230" t="s">
        <v>185</v>
      </c>
      <c r="AU150" s="230" t="s">
        <v>83</v>
      </c>
      <c r="AY150" s="15" t="s">
        <v>184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5" t="s">
        <v>81</v>
      </c>
      <c r="BK150" s="231">
        <f>ROUND(I150*H150,2)</f>
        <v>0</v>
      </c>
      <c r="BL150" s="15" t="s">
        <v>190</v>
      </c>
      <c r="BM150" s="230" t="s">
        <v>276</v>
      </c>
    </row>
    <row r="151" s="2" customFormat="1" ht="16.5" customHeight="1">
      <c r="A151" s="36"/>
      <c r="B151" s="37"/>
      <c r="C151" s="217" t="s">
        <v>227</v>
      </c>
      <c r="D151" s="217" t="s">
        <v>185</v>
      </c>
      <c r="E151" s="218" t="s">
        <v>1156</v>
      </c>
      <c r="F151" s="219" t="s">
        <v>1089</v>
      </c>
      <c r="G151" s="220" t="s">
        <v>188</v>
      </c>
      <c r="H151" s="221">
        <v>10</v>
      </c>
      <c r="I151" s="222"/>
      <c r="J151" s="223">
        <f>ROUND(I151*H151,2)</f>
        <v>0</v>
      </c>
      <c r="K151" s="224"/>
      <c r="L151" s="225"/>
      <c r="M151" s="226" t="s">
        <v>1</v>
      </c>
      <c r="N151" s="227" t="s">
        <v>38</v>
      </c>
      <c r="O151" s="89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30" t="s">
        <v>189</v>
      </c>
      <c r="AT151" s="230" t="s">
        <v>185</v>
      </c>
      <c r="AU151" s="230" t="s">
        <v>83</v>
      </c>
      <c r="AY151" s="15" t="s">
        <v>184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5" t="s">
        <v>81</v>
      </c>
      <c r="BK151" s="231">
        <f>ROUND(I151*H151,2)</f>
        <v>0</v>
      </c>
      <c r="BL151" s="15" t="s">
        <v>190</v>
      </c>
      <c r="BM151" s="230" t="s">
        <v>279</v>
      </c>
    </row>
    <row r="152" s="2" customFormat="1" ht="24.15" customHeight="1">
      <c r="A152" s="36"/>
      <c r="B152" s="37"/>
      <c r="C152" s="217" t="s">
        <v>280</v>
      </c>
      <c r="D152" s="217" t="s">
        <v>185</v>
      </c>
      <c r="E152" s="218" t="s">
        <v>1266</v>
      </c>
      <c r="F152" s="219" t="s">
        <v>1091</v>
      </c>
      <c r="G152" s="220" t="s">
        <v>560</v>
      </c>
      <c r="H152" s="221">
        <v>1</v>
      </c>
      <c r="I152" s="222"/>
      <c r="J152" s="223">
        <f>ROUND(I152*H152,2)</f>
        <v>0</v>
      </c>
      <c r="K152" s="224"/>
      <c r="L152" s="225"/>
      <c r="M152" s="226" t="s">
        <v>1</v>
      </c>
      <c r="N152" s="227" t="s">
        <v>38</v>
      </c>
      <c r="O152" s="89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0" t="s">
        <v>189</v>
      </c>
      <c r="AT152" s="230" t="s">
        <v>185</v>
      </c>
      <c r="AU152" s="230" t="s">
        <v>83</v>
      </c>
      <c r="AY152" s="15" t="s">
        <v>184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5" t="s">
        <v>81</v>
      </c>
      <c r="BK152" s="231">
        <f>ROUND(I152*H152,2)</f>
        <v>0</v>
      </c>
      <c r="BL152" s="15" t="s">
        <v>190</v>
      </c>
      <c r="BM152" s="230" t="s">
        <v>283</v>
      </c>
    </row>
    <row r="153" s="2" customFormat="1" ht="16.5" customHeight="1">
      <c r="A153" s="36"/>
      <c r="B153" s="37"/>
      <c r="C153" s="237" t="s">
        <v>230</v>
      </c>
      <c r="D153" s="237" t="s">
        <v>858</v>
      </c>
      <c r="E153" s="238" t="s">
        <v>1267</v>
      </c>
      <c r="F153" s="239" t="s">
        <v>1093</v>
      </c>
      <c r="G153" s="240" t="s">
        <v>861</v>
      </c>
      <c r="H153" s="241">
        <v>63</v>
      </c>
      <c r="I153" s="242"/>
      <c r="J153" s="243">
        <f>ROUND(I153*H153,2)</f>
        <v>0</v>
      </c>
      <c r="K153" s="244"/>
      <c r="L153" s="42"/>
      <c r="M153" s="245" t="s">
        <v>1</v>
      </c>
      <c r="N153" s="246" t="s">
        <v>38</v>
      </c>
      <c r="O153" s="89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30" t="s">
        <v>190</v>
      </c>
      <c r="AT153" s="230" t="s">
        <v>858</v>
      </c>
      <c r="AU153" s="230" t="s">
        <v>83</v>
      </c>
      <c r="AY153" s="15" t="s">
        <v>184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5" t="s">
        <v>81</v>
      </c>
      <c r="BK153" s="231">
        <f>ROUND(I153*H153,2)</f>
        <v>0</v>
      </c>
      <c r="BL153" s="15" t="s">
        <v>190</v>
      </c>
      <c r="BM153" s="230" t="s">
        <v>286</v>
      </c>
    </row>
    <row r="154" s="2" customFormat="1" ht="16.5" customHeight="1">
      <c r="A154" s="36"/>
      <c r="B154" s="37"/>
      <c r="C154" s="237" t="s">
        <v>287</v>
      </c>
      <c r="D154" s="237" t="s">
        <v>858</v>
      </c>
      <c r="E154" s="238" t="s">
        <v>1268</v>
      </c>
      <c r="F154" s="239" t="s">
        <v>1424</v>
      </c>
      <c r="G154" s="240" t="s">
        <v>188</v>
      </c>
      <c r="H154" s="241">
        <v>1</v>
      </c>
      <c r="I154" s="242"/>
      <c r="J154" s="243">
        <f>ROUND(I154*H154,2)</f>
        <v>0</v>
      </c>
      <c r="K154" s="244"/>
      <c r="L154" s="42"/>
      <c r="M154" s="245" t="s">
        <v>1</v>
      </c>
      <c r="N154" s="246" t="s">
        <v>38</v>
      </c>
      <c r="O154" s="89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0" t="s">
        <v>190</v>
      </c>
      <c r="AT154" s="230" t="s">
        <v>858</v>
      </c>
      <c r="AU154" s="230" t="s">
        <v>83</v>
      </c>
      <c r="AY154" s="15" t="s">
        <v>184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5" t="s">
        <v>81</v>
      </c>
      <c r="BK154" s="231">
        <f>ROUND(I154*H154,2)</f>
        <v>0</v>
      </c>
      <c r="BL154" s="15" t="s">
        <v>190</v>
      </c>
      <c r="BM154" s="230" t="s">
        <v>290</v>
      </c>
    </row>
    <row r="155" s="2" customFormat="1" ht="16.5" customHeight="1">
      <c r="A155" s="36"/>
      <c r="B155" s="37"/>
      <c r="C155" s="237" t="s">
        <v>233</v>
      </c>
      <c r="D155" s="237" t="s">
        <v>858</v>
      </c>
      <c r="E155" s="238" t="s">
        <v>1269</v>
      </c>
      <c r="F155" s="239" t="s">
        <v>1425</v>
      </c>
      <c r="G155" s="240" t="s">
        <v>188</v>
      </c>
      <c r="H155" s="241">
        <v>1</v>
      </c>
      <c r="I155" s="242"/>
      <c r="J155" s="243">
        <f>ROUND(I155*H155,2)</f>
        <v>0</v>
      </c>
      <c r="K155" s="244"/>
      <c r="L155" s="42"/>
      <c r="M155" s="260" t="s">
        <v>1</v>
      </c>
      <c r="N155" s="261" t="s">
        <v>38</v>
      </c>
      <c r="O155" s="262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30" t="s">
        <v>190</v>
      </c>
      <c r="AT155" s="230" t="s">
        <v>858</v>
      </c>
      <c r="AU155" s="230" t="s">
        <v>83</v>
      </c>
      <c r="AY155" s="15" t="s">
        <v>184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5" t="s">
        <v>81</v>
      </c>
      <c r="BK155" s="231">
        <f>ROUND(I155*H155,2)</f>
        <v>0</v>
      </c>
      <c r="BL155" s="15" t="s">
        <v>190</v>
      </c>
      <c r="BM155" s="230" t="s">
        <v>293</v>
      </c>
    </row>
    <row r="156" s="2" customFormat="1" ht="6.96" customHeight="1">
      <c r="A156" s="36"/>
      <c r="B156" s="64"/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</row>
  </sheetData>
  <sheetProtection sheet="1" autoFilter="0" formatColumns="0" formatRows="0" objects="1" scenarios="1" spinCount="100000" saltValue="KN0TY7503twSDNVuxO6eIbtY/uTGkESzvkekv/ADvVku0FsPsgR783qJlvfgC2T0ZC0/0aJbbkdcOFqT5SSrOg==" hashValue="a2PiCrOtDxJh0ESUwlCML7NwoxREtMMJtQZI4JfI1nSHz4LPqSCgsvcrx4GTmeQXugPa80dmVe+ryZstVWbk5A==" algorithmName="SHA-512" password="CC35"/>
  <autoFilter ref="C117:K15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135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144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Odborné učiliště Příbram - kompletní rekonstrukce el. rozvodů - dílny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145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1426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12. 5. 2021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ROUND(J118,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ROUND((SUM(BE118:BE140)),  2)</f>
        <v>0</v>
      </c>
      <c r="G33" s="36"/>
      <c r="H33" s="36"/>
      <c r="I33" s="153">
        <v>0.20999999999999999</v>
      </c>
      <c r="J33" s="152">
        <f>ROUND(((SUM(BE118:BE140))*I33),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ROUND((SUM(BF118:BF140)),  2)</f>
        <v>0</v>
      </c>
      <c r="G34" s="36"/>
      <c r="H34" s="36"/>
      <c r="I34" s="153">
        <v>0.14999999999999999</v>
      </c>
      <c r="J34" s="152">
        <f>ROUND(((SUM(BF118:BF140))*I34),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ROUND((SUM(BG118:BG140)),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ROUND((SUM(BH118:BH140)),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ROUND((SUM(BI118:BI140)),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Odborné učiliště Příbram - kompletní rekonstrukce el. rozvodů - dílny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145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19 - R17A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12. 5. 2021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148</v>
      </c>
      <c r="D94" s="174"/>
      <c r="E94" s="174"/>
      <c r="F94" s="174"/>
      <c r="G94" s="174"/>
      <c r="H94" s="174"/>
      <c r="I94" s="174"/>
      <c r="J94" s="175" t="s">
        <v>149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150</v>
      </c>
      <c r="D96" s="38"/>
      <c r="E96" s="38"/>
      <c r="F96" s="38"/>
      <c r="G96" s="38"/>
      <c r="H96" s="38"/>
      <c r="I96" s="38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151</v>
      </c>
    </row>
    <row r="97" s="9" customFormat="1" ht="24.96" customHeight="1">
      <c r="A97" s="9"/>
      <c r="B97" s="177"/>
      <c r="C97" s="178"/>
      <c r="D97" s="179" t="s">
        <v>152</v>
      </c>
      <c r="E97" s="180"/>
      <c r="F97" s="180"/>
      <c r="G97" s="180"/>
      <c r="H97" s="180"/>
      <c r="I97" s="180"/>
      <c r="J97" s="181">
        <f>J119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1004</v>
      </c>
      <c r="E98" s="186"/>
      <c r="F98" s="186"/>
      <c r="G98" s="186"/>
      <c r="H98" s="186"/>
      <c r="I98" s="186"/>
      <c r="J98" s="187">
        <f>J120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170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6.25" customHeight="1">
      <c r="A108" s="36"/>
      <c r="B108" s="37"/>
      <c r="C108" s="38"/>
      <c r="D108" s="38"/>
      <c r="E108" s="172" t="str">
        <f>E7</f>
        <v>Odborné učiliště Příbram - kompletní rekonstrukce el. rozvodů - dílny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145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4" t="str">
        <f>E9</f>
        <v>19 - R17A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8"/>
      <c r="E112" s="38"/>
      <c r="F112" s="25" t="str">
        <f>F12</f>
        <v xml:space="preserve"> </v>
      </c>
      <c r="G112" s="38"/>
      <c r="H112" s="38"/>
      <c r="I112" s="30" t="s">
        <v>22</v>
      </c>
      <c r="J112" s="77" t="str">
        <f>IF(J12="","",J12)</f>
        <v>12. 5. 2021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24</v>
      </c>
      <c r="D114" s="38"/>
      <c r="E114" s="38"/>
      <c r="F114" s="25" t="str">
        <f>E15</f>
        <v xml:space="preserve"> </v>
      </c>
      <c r="G114" s="38"/>
      <c r="H114" s="38"/>
      <c r="I114" s="30" t="s">
        <v>29</v>
      </c>
      <c r="J114" s="34" t="str">
        <f>E21</f>
        <v xml:space="preserve"> 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27</v>
      </c>
      <c r="D115" s="38"/>
      <c r="E115" s="38"/>
      <c r="F115" s="25" t="str">
        <f>IF(E18="","",E18)</f>
        <v>Vyplň údaj</v>
      </c>
      <c r="G115" s="38"/>
      <c r="H115" s="38"/>
      <c r="I115" s="30" t="s">
        <v>31</v>
      </c>
      <c r="J115" s="34" t="str">
        <f>E24</f>
        <v xml:space="preserve"> 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89"/>
      <c r="B117" s="190"/>
      <c r="C117" s="191" t="s">
        <v>171</v>
      </c>
      <c r="D117" s="192" t="s">
        <v>58</v>
      </c>
      <c r="E117" s="192" t="s">
        <v>54</v>
      </c>
      <c r="F117" s="192" t="s">
        <v>55</v>
      </c>
      <c r="G117" s="192" t="s">
        <v>172</v>
      </c>
      <c r="H117" s="192" t="s">
        <v>173</v>
      </c>
      <c r="I117" s="192" t="s">
        <v>174</v>
      </c>
      <c r="J117" s="193" t="s">
        <v>149</v>
      </c>
      <c r="K117" s="194" t="s">
        <v>175</v>
      </c>
      <c r="L117" s="195"/>
      <c r="M117" s="98" t="s">
        <v>1</v>
      </c>
      <c r="N117" s="99" t="s">
        <v>37</v>
      </c>
      <c r="O117" s="99" t="s">
        <v>176</v>
      </c>
      <c r="P117" s="99" t="s">
        <v>177</v>
      </c>
      <c r="Q117" s="99" t="s">
        <v>178</v>
      </c>
      <c r="R117" s="99" t="s">
        <v>179</v>
      </c>
      <c r="S117" s="99" t="s">
        <v>180</v>
      </c>
      <c r="T117" s="100" t="s">
        <v>181</v>
      </c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</row>
    <row r="118" s="2" customFormat="1" ht="22.8" customHeight="1">
      <c r="A118" s="36"/>
      <c r="B118" s="37"/>
      <c r="C118" s="105" t="s">
        <v>182</v>
      </c>
      <c r="D118" s="38"/>
      <c r="E118" s="38"/>
      <c r="F118" s="38"/>
      <c r="G118" s="38"/>
      <c r="H118" s="38"/>
      <c r="I118" s="38"/>
      <c r="J118" s="196">
        <f>BK118</f>
        <v>0</v>
      </c>
      <c r="K118" s="38"/>
      <c r="L118" s="42"/>
      <c r="M118" s="101"/>
      <c r="N118" s="197"/>
      <c r="O118" s="102"/>
      <c r="P118" s="198">
        <f>P119</f>
        <v>0</v>
      </c>
      <c r="Q118" s="102"/>
      <c r="R118" s="198">
        <f>R119</f>
        <v>0</v>
      </c>
      <c r="S118" s="102"/>
      <c r="T118" s="199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72</v>
      </c>
      <c r="AU118" s="15" t="s">
        <v>151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72</v>
      </c>
      <c r="E119" s="204" t="s">
        <v>183</v>
      </c>
      <c r="F119" s="204" t="s">
        <v>183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81</v>
      </c>
      <c r="AT119" s="213" t="s">
        <v>72</v>
      </c>
      <c r="AU119" s="213" t="s">
        <v>73</v>
      </c>
      <c r="AY119" s="212" t="s">
        <v>184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72</v>
      </c>
      <c r="E120" s="215" t="s">
        <v>78</v>
      </c>
      <c r="F120" s="215" t="s">
        <v>134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SUM(P121:P140)</f>
        <v>0</v>
      </c>
      <c r="Q120" s="209"/>
      <c r="R120" s="210">
        <f>SUM(R121:R140)</f>
        <v>0</v>
      </c>
      <c r="S120" s="209"/>
      <c r="T120" s="211">
        <f>SUM(T121:T140)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81</v>
      </c>
      <c r="AT120" s="213" t="s">
        <v>72</v>
      </c>
      <c r="AU120" s="213" t="s">
        <v>81</v>
      </c>
      <c r="AY120" s="212" t="s">
        <v>184</v>
      </c>
      <c r="BK120" s="214">
        <f>SUM(BK121:BK140)</f>
        <v>0</v>
      </c>
    </row>
    <row r="121" s="2" customFormat="1" ht="16.5" customHeight="1">
      <c r="A121" s="36"/>
      <c r="B121" s="37"/>
      <c r="C121" s="217" t="s">
        <v>81</v>
      </c>
      <c r="D121" s="217" t="s">
        <v>185</v>
      </c>
      <c r="E121" s="218" t="s">
        <v>1237</v>
      </c>
      <c r="F121" s="219" t="s">
        <v>1361</v>
      </c>
      <c r="G121" s="220" t="s">
        <v>188</v>
      </c>
      <c r="H121" s="221">
        <v>1</v>
      </c>
      <c r="I121" s="222"/>
      <c r="J121" s="223">
        <f>ROUND(I121*H121,2)</f>
        <v>0</v>
      </c>
      <c r="K121" s="224"/>
      <c r="L121" s="225"/>
      <c r="M121" s="226" t="s">
        <v>1</v>
      </c>
      <c r="N121" s="227" t="s">
        <v>38</v>
      </c>
      <c r="O121" s="89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30" t="s">
        <v>189</v>
      </c>
      <c r="AT121" s="230" t="s">
        <v>185</v>
      </c>
      <c r="AU121" s="230" t="s">
        <v>83</v>
      </c>
      <c r="AY121" s="15" t="s">
        <v>184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5" t="s">
        <v>81</v>
      </c>
      <c r="BK121" s="231">
        <f>ROUND(I121*H121,2)</f>
        <v>0</v>
      </c>
      <c r="BL121" s="15" t="s">
        <v>190</v>
      </c>
      <c r="BM121" s="230" t="s">
        <v>83</v>
      </c>
    </row>
    <row r="122" s="2" customFormat="1" ht="16.5" customHeight="1">
      <c r="A122" s="36"/>
      <c r="B122" s="37"/>
      <c r="C122" s="217" t="s">
        <v>83</v>
      </c>
      <c r="D122" s="217" t="s">
        <v>185</v>
      </c>
      <c r="E122" s="218" t="s">
        <v>1239</v>
      </c>
      <c r="F122" s="219" t="s">
        <v>1008</v>
      </c>
      <c r="G122" s="220" t="s">
        <v>188</v>
      </c>
      <c r="H122" s="221">
        <v>12</v>
      </c>
      <c r="I122" s="222"/>
      <c r="J122" s="223">
        <f>ROUND(I122*H122,2)</f>
        <v>0</v>
      </c>
      <c r="K122" s="224"/>
      <c r="L122" s="225"/>
      <c r="M122" s="226" t="s">
        <v>1</v>
      </c>
      <c r="N122" s="227" t="s">
        <v>38</v>
      </c>
      <c r="O122" s="89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30" t="s">
        <v>189</v>
      </c>
      <c r="AT122" s="230" t="s">
        <v>185</v>
      </c>
      <c r="AU122" s="230" t="s">
        <v>83</v>
      </c>
      <c r="AY122" s="15" t="s">
        <v>184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5" t="s">
        <v>81</v>
      </c>
      <c r="BK122" s="231">
        <f>ROUND(I122*H122,2)</f>
        <v>0</v>
      </c>
      <c r="BL122" s="15" t="s">
        <v>190</v>
      </c>
      <c r="BM122" s="230" t="s">
        <v>190</v>
      </c>
    </row>
    <row r="123" s="2" customFormat="1" ht="16.5" customHeight="1">
      <c r="A123" s="36"/>
      <c r="B123" s="37"/>
      <c r="C123" s="217" t="s">
        <v>193</v>
      </c>
      <c r="D123" s="217" t="s">
        <v>185</v>
      </c>
      <c r="E123" s="218" t="s">
        <v>1240</v>
      </c>
      <c r="F123" s="219" t="s">
        <v>1010</v>
      </c>
      <c r="G123" s="220" t="s">
        <v>188</v>
      </c>
      <c r="H123" s="221">
        <v>8</v>
      </c>
      <c r="I123" s="222"/>
      <c r="J123" s="223">
        <f>ROUND(I123*H123,2)</f>
        <v>0</v>
      </c>
      <c r="K123" s="224"/>
      <c r="L123" s="225"/>
      <c r="M123" s="226" t="s">
        <v>1</v>
      </c>
      <c r="N123" s="227" t="s">
        <v>38</v>
      </c>
      <c r="O123" s="89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30" t="s">
        <v>189</v>
      </c>
      <c r="AT123" s="230" t="s">
        <v>185</v>
      </c>
      <c r="AU123" s="230" t="s">
        <v>83</v>
      </c>
      <c r="AY123" s="15" t="s">
        <v>184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5" t="s">
        <v>81</v>
      </c>
      <c r="BK123" s="231">
        <f>ROUND(I123*H123,2)</f>
        <v>0</v>
      </c>
      <c r="BL123" s="15" t="s">
        <v>190</v>
      </c>
      <c r="BM123" s="230" t="s">
        <v>196</v>
      </c>
    </row>
    <row r="124" s="2" customFormat="1" ht="16.5" customHeight="1">
      <c r="A124" s="36"/>
      <c r="B124" s="37"/>
      <c r="C124" s="217" t="s">
        <v>190</v>
      </c>
      <c r="D124" s="217" t="s">
        <v>185</v>
      </c>
      <c r="E124" s="218" t="s">
        <v>1242</v>
      </c>
      <c r="F124" s="219" t="s">
        <v>1345</v>
      </c>
      <c r="G124" s="220" t="s">
        <v>188</v>
      </c>
      <c r="H124" s="221">
        <v>1</v>
      </c>
      <c r="I124" s="222"/>
      <c r="J124" s="223">
        <f>ROUND(I124*H124,2)</f>
        <v>0</v>
      </c>
      <c r="K124" s="224"/>
      <c r="L124" s="225"/>
      <c r="M124" s="226" t="s">
        <v>1</v>
      </c>
      <c r="N124" s="227" t="s">
        <v>38</v>
      </c>
      <c r="O124" s="89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30" t="s">
        <v>189</v>
      </c>
      <c r="AT124" s="230" t="s">
        <v>185</v>
      </c>
      <c r="AU124" s="230" t="s">
        <v>83</v>
      </c>
      <c r="AY124" s="15" t="s">
        <v>184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5" t="s">
        <v>81</v>
      </c>
      <c r="BK124" s="231">
        <f>ROUND(I124*H124,2)</f>
        <v>0</v>
      </c>
      <c r="BL124" s="15" t="s">
        <v>190</v>
      </c>
      <c r="BM124" s="230" t="s">
        <v>189</v>
      </c>
    </row>
    <row r="125" s="2" customFormat="1" ht="16.5" customHeight="1">
      <c r="A125" s="36"/>
      <c r="B125" s="37"/>
      <c r="C125" s="217" t="s">
        <v>199</v>
      </c>
      <c r="D125" s="217" t="s">
        <v>185</v>
      </c>
      <c r="E125" s="218" t="s">
        <v>1243</v>
      </c>
      <c r="F125" s="219" t="s">
        <v>1427</v>
      </c>
      <c r="G125" s="220" t="s">
        <v>188</v>
      </c>
      <c r="H125" s="221">
        <v>2</v>
      </c>
      <c r="I125" s="222"/>
      <c r="J125" s="223">
        <f>ROUND(I125*H125,2)</f>
        <v>0</v>
      </c>
      <c r="K125" s="224"/>
      <c r="L125" s="225"/>
      <c r="M125" s="226" t="s">
        <v>1</v>
      </c>
      <c r="N125" s="227" t="s">
        <v>38</v>
      </c>
      <c r="O125" s="89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30" t="s">
        <v>189</v>
      </c>
      <c r="AT125" s="230" t="s">
        <v>185</v>
      </c>
      <c r="AU125" s="230" t="s">
        <v>83</v>
      </c>
      <c r="AY125" s="15" t="s">
        <v>184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5" t="s">
        <v>81</v>
      </c>
      <c r="BK125" s="231">
        <f>ROUND(I125*H125,2)</f>
        <v>0</v>
      </c>
      <c r="BL125" s="15" t="s">
        <v>190</v>
      </c>
      <c r="BM125" s="230" t="s">
        <v>108</v>
      </c>
    </row>
    <row r="126" s="2" customFormat="1" ht="16.5" customHeight="1">
      <c r="A126" s="36"/>
      <c r="B126" s="37"/>
      <c r="C126" s="217" t="s">
        <v>196</v>
      </c>
      <c r="D126" s="217" t="s">
        <v>185</v>
      </c>
      <c r="E126" s="218" t="s">
        <v>1245</v>
      </c>
      <c r="F126" s="219" t="s">
        <v>1024</v>
      </c>
      <c r="G126" s="220" t="s">
        <v>188</v>
      </c>
      <c r="H126" s="221">
        <v>1</v>
      </c>
      <c r="I126" s="222"/>
      <c r="J126" s="223">
        <f>ROUND(I126*H126,2)</f>
        <v>0</v>
      </c>
      <c r="K126" s="224"/>
      <c r="L126" s="225"/>
      <c r="M126" s="226" t="s">
        <v>1</v>
      </c>
      <c r="N126" s="227" t="s">
        <v>38</v>
      </c>
      <c r="O126" s="89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0" t="s">
        <v>189</v>
      </c>
      <c r="AT126" s="230" t="s">
        <v>185</v>
      </c>
      <c r="AU126" s="230" t="s">
        <v>83</v>
      </c>
      <c r="AY126" s="15" t="s">
        <v>184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5" t="s">
        <v>81</v>
      </c>
      <c r="BK126" s="231">
        <f>ROUND(I126*H126,2)</f>
        <v>0</v>
      </c>
      <c r="BL126" s="15" t="s">
        <v>190</v>
      </c>
      <c r="BM126" s="230" t="s">
        <v>114</v>
      </c>
    </row>
    <row r="127" s="2" customFormat="1" ht="16.5" customHeight="1">
      <c r="A127" s="36"/>
      <c r="B127" s="37"/>
      <c r="C127" s="217" t="s">
        <v>204</v>
      </c>
      <c r="D127" s="217" t="s">
        <v>185</v>
      </c>
      <c r="E127" s="218" t="s">
        <v>1246</v>
      </c>
      <c r="F127" s="219" t="s">
        <v>1026</v>
      </c>
      <c r="G127" s="220" t="s">
        <v>188</v>
      </c>
      <c r="H127" s="221">
        <v>2</v>
      </c>
      <c r="I127" s="222"/>
      <c r="J127" s="223">
        <f>ROUND(I127*H127,2)</f>
        <v>0</v>
      </c>
      <c r="K127" s="224"/>
      <c r="L127" s="225"/>
      <c r="M127" s="226" t="s">
        <v>1</v>
      </c>
      <c r="N127" s="227" t="s">
        <v>38</v>
      </c>
      <c r="O127" s="89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0" t="s">
        <v>189</v>
      </c>
      <c r="AT127" s="230" t="s">
        <v>185</v>
      </c>
      <c r="AU127" s="230" t="s">
        <v>83</v>
      </c>
      <c r="AY127" s="15" t="s">
        <v>184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5" t="s">
        <v>81</v>
      </c>
      <c r="BK127" s="231">
        <f>ROUND(I127*H127,2)</f>
        <v>0</v>
      </c>
      <c r="BL127" s="15" t="s">
        <v>190</v>
      </c>
      <c r="BM127" s="230" t="s">
        <v>119</v>
      </c>
    </row>
    <row r="128" s="2" customFormat="1" ht="16.5" customHeight="1">
      <c r="A128" s="36"/>
      <c r="B128" s="37"/>
      <c r="C128" s="217" t="s">
        <v>189</v>
      </c>
      <c r="D128" s="217" t="s">
        <v>185</v>
      </c>
      <c r="E128" s="218" t="s">
        <v>1248</v>
      </c>
      <c r="F128" s="219" t="s">
        <v>1028</v>
      </c>
      <c r="G128" s="220" t="s">
        <v>188</v>
      </c>
      <c r="H128" s="221">
        <v>1</v>
      </c>
      <c r="I128" s="222"/>
      <c r="J128" s="223">
        <f>ROUND(I128*H128,2)</f>
        <v>0</v>
      </c>
      <c r="K128" s="224"/>
      <c r="L128" s="225"/>
      <c r="M128" s="226" t="s">
        <v>1</v>
      </c>
      <c r="N128" s="227" t="s">
        <v>38</v>
      </c>
      <c r="O128" s="89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0" t="s">
        <v>189</v>
      </c>
      <c r="AT128" s="230" t="s">
        <v>185</v>
      </c>
      <c r="AU128" s="230" t="s">
        <v>83</v>
      </c>
      <c r="AY128" s="15" t="s">
        <v>184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5" t="s">
        <v>81</v>
      </c>
      <c r="BK128" s="231">
        <f>ROUND(I128*H128,2)</f>
        <v>0</v>
      </c>
      <c r="BL128" s="15" t="s">
        <v>190</v>
      </c>
      <c r="BM128" s="230" t="s">
        <v>124</v>
      </c>
    </row>
    <row r="129" s="2" customFormat="1" ht="16.5" customHeight="1">
      <c r="A129" s="36"/>
      <c r="B129" s="37"/>
      <c r="C129" s="217" t="s">
        <v>209</v>
      </c>
      <c r="D129" s="217" t="s">
        <v>185</v>
      </c>
      <c r="E129" s="218" t="s">
        <v>1249</v>
      </c>
      <c r="F129" s="219" t="s">
        <v>1347</v>
      </c>
      <c r="G129" s="220" t="s">
        <v>188</v>
      </c>
      <c r="H129" s="221">
        <v>3</v>
      </c>
      <c r="I129" s="222"/>
      <c r="J129" s="223">
        <f>ROUND(I129*H129,2)</f>
        <v>0</v>
      </c>
      <c r="K129" s="224"/>
      <c r="L129" s="225"/>
      <c r="M129" s="226" t="s">
        <v>1</v>
      </c>
      <c r="N129" s="227" t="s">
        <v>38</v>
      </c>
      <c r="O129" s="89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0" t="s">
        <v>189</v>
      </c>
      <c r="AT129" s="230" t="s">
        <v>185</v>
      </c>
      <c r="AU129" s="230" t="s">
        <v>83</v>
      </c>
      <c r="AY129" s="15" t="s">
        <v>184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5" t="s">
        <v>81</v>
      </c>
      <c r="BK129" s="231">
        <f>ROUND(I129*H129,2)</f>
        <v>0</v>
      </c>
      <c r="BL129" s="15" t="s">
        <v>190</v>
      </c>
      <c r="BM129" s="230" t="s">
        <v>130</v>
      </c>
    </row>
    <row r="130" s="2" customFormat="1" ht="16.5" customHeight="1">
      <c r="A130" s="36"/>
      <c r="B130" s="37"/>
      <c r="C130" s="217" t="s">
        <v>108</v>
      </c>
      <c r="D130" s="217" t="s">
        <v>185</v>
      </c>
      <c r="E130" s="218" t="s">
        <v>1428</v>
      </c>
      <c r="F130" s="219" t="s">
        <v>1349</v>
      </c>
      <c r="G130" s="220" t="s">
        <v>188</v>
      </c>
      <c r="H130" s="221">
        <v>1</v>
      </c>
      <c r="I130" s="222"/>
      <c r="J130" s="223">
        <f>ROUND(I130*H130,2)</f>
        <v>0</v>
      </c>
      <c r="K130" s="224"/>
      <c r="L130" s="225"/>
      <c r="M130" s="226" t="s">
        <v>1</v>
      </c>
      <c r="N130" s="227" t="s">
        <v>38</v>
      </c>
      <c r="O130" s="89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0" t="s">
        <v>189</v>
      </c>
      <c r="AT130" s="230" t="s">
        <v>185</v>
      </c>
      <c r="AU130" s="230" t="s">
        <v>83</v>
      </c>
      <c r="AY130" s="15" t="s">
        <v>184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5" t="s">
        <v>81</v>
      </c>
      <c r="BK130" s="231">
        <f>ROUND(I130*H130,2)</f>
        <v>0</v>
      </c>
      <c r="BL130" s="15" t="s">
        <v>190</v>
      </c>
      <c r="BM130" s="230" t="s">
        <v>136</v>
      </c>
    </row>
    <row r="131" s="2" customFormat="1" ht="16.5" customHeight="1">
      <c r="A131" s="36"/>
      <c r="B131" s="37"/>
      <c r="C131" s="217" t="s">
        <v>111</v>
      </c>
      <c r="D131" s="217" t="s">
        <v>185</v>
      </c>
      <c r="E131" s="218" t="s">
        <v>1252</v>
      </c>
      <c r="F131" s="219" t="s">
        <v>754</v>
      </c>
      <c r="G131" s="220" t="s">
        <v>538</v>
      </c>
      <c r="H131" s="221">
        <v>200</v>
      </c>
      <c r="I131" s="222"/>
      <c r="J131" s="223">
        <f>ROUND(I131*H131,2)</f>
        <v>0</v>
      </c>
      <c r="K131" s="224"/>
      <c r="L131" s="225"/>
      <c r="M131" s="226" t="s">
        <v>1</v>
      </c>
      <c r="N131" s="227" t="s">
        <v>38</v>
      </c>
      <c r="O131" s="89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0" t="s">
        <v>189</v>
      </c>
      <c r="AT131" s="230" t="s">
        <v>185</v>
      </c>
      <c r="AU131" s="230" t="s">
        <v>83</v>
      </c>
      <c r="AY131" s="15" t="s">
        <v>184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5" t="s">
        <v>81</v>
      </c>
      <c r="BK131" s="231">
        <f>ROUND(I131*H131,2)</f>
        <v>0</v>
      </c>
      <c r="BL131" s="15" t="s">
        <v>190</v>
      </c>
      <c r="BM131" s="230" t="s">
        <v>141</v>
      </c>
    </row>
    <row r="132" s="2" customFormat="1" ht="16.5" customHeight="1">
      <c r="A132" s="36"/>
      <c r="B132" s="37"/>
      <c r="C132" s="217" t="s">
        <v>114</v>
      </c>
      <c r="D132" s="217" t="s">
        <v>185</v>
      </c>
      <c r="E132" s="218" t="s">
        <v>1253</v>
      </c>
      <c r="F132" s="219" t="s">
        <v>758</v>
      </c>
      <c r="G132" s="220" t="s">
        <v>538</v>
      </c>
      <c r="H132" s="221">
        <v>100</v>
      </c>
      <c r="I132" s="222"/>
      <c r="J132" s="223">
        <f>ROUND(I132*H132,2)</f>
        <v>0</v>
      </c>
      <c r="K132" s="224"/>
      <c r="L132" s="225"/>
      <c r="M132" s="226" t="s">
        <v>1</v>
      </c>
      <c r="N132" s="227" t="s">
        <v>38</v>
      </c>
      <c r="O132" s="89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0" t="s">
        <v>189</v>
      </c>
      <c r="AT132" s="230" t="s">
        <v>185</v>
      </c>
      <c r="AU132" s="230" t="s">
        <v>83</v>
      </c>
      <c r="AY132" s="15" t="s">
        <v>184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5" t="s">
        <v>81</v>
      </c>
      <c r="BK132" s="231">
        <f>ROUND(I132*H132,2)</f>
        <v>0</v>
      </c>
      <c r="BL132" s="15" t="s">
        <v>190</v>
      </c>
      <c r="BM132" s="230" t="s">
        <v>218</v>
      </c>
    </row>
    <row r="133" s="2" customFormat="1" ht="16.5" customHeight="1">
      <c r="A133" s="36"/>
      <c r="B133" s="37"/>
      <c r="C133" s="217" t="s">
        <v>14</v>
      </c>
      <c r="D133" s="217" t="s">
        <v>185</v>
      </c>
      <c r="E133" s="218" t="s">
        <v>1045</v>
      </c>
      <c r="F133" s="219" t="s">
        <v>1046</v>
      </c>
      <c r="G133" s="220" t="s">
        <v>188</v>
      </c>
      <c r="H133" s="221">
        <v>20</v>
      </c>
      <c r="I133" s="222"/>
      <c r="J133" s="223">
        <f>ROUND(I133*H133,2)</f>
        <v>0</v>
      </c>
      <c r="K133" s="224"/>
      <c r="L133" s="225"/>
      <c r="M133" s="226" t="s">
        <v>1</v>
      </c>
      <c r="N133" s="227" t="s">
        <v>38</v>
      </c>
      <c r="O133" s="89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0" t="s">
        <v>189</v>
      </c>
      <c r="AT133" s="230" t="s">
        <v>185</v>
      </c>
      <c r="AU133" s="230" t="s">
        <v>83</v>
      </c>
      <c r="AY133" s="15" t="s">
        <v>184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5" t="s">
        <v>81</v>
      </c>
      <c r="BK133" s="231">
        <f>ROUND(I133*H133,2)</f>
        <v>0</v>
      </c>
      <c r="BL133" s="15" t="s">
        <v>190</v>
      </c>
      <c r="BM133" s="230" t="s">
        <v>221</v>
      </c>
    </row>
    <row r="134" s="2" customFormat="1" ht="16.5" customHeight="1">
      <c r="A134" s="36"/>
      <c r="B134" s="37"/>
      <c r="C134" s="217" t="s">
        <v>119</v>
      </c>
      <c r="D134" s="217" t="s">
        <v>185</v>
      </c>
      <c r="E134" s="218" t="s">
        <v>1258</v>
      </c>
      <c r="F134" s="219" t="s">
        <v>1351</v>
      </c>
      <c r="G134" s="220" t="s">
        <v>188</v>
      </c>
      <c r="H134" s="221">
        <v>9</v>
      </c>
      <c r="I134" s="222"/>
      <c r="J134" s="223">
        <f>ROUND(I134*H134,2)</f>
        <v>0</v>
      </c>
      <c r="K134" s="224"/>
      <c r="L134" s="225"/>
      <c r="M134" s="226" t="s">
        <v>1</v>
      </c>
      <c r="N134" s="227" t="s">
        <v>38</v>
      </c>
      <c r="O134" s="89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0" t="s">
        <v>189</v>
      </c>
      <c r="AT134" s="230" t="s">
        <v>185</v>
      </c>
      <c r="AU134" s="230" t="s">
        <v>83</v>
      </c>
      <c r="AY134" s="15" t="s">
        <v>184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5" t="s">
        <v>81</v>
      </c>
      <c r="BK134" s="231">
        <f>ROUND(I134*H134,2)</f>
        <v>0</v>
      </c>
      <c r="BL134" s="15" t="s">
        <v>190</v>
      </c>
      <c r="BM134" s="230" t="s">
        <v>224</v>
      </c>
    </row>
    <row r="135" s="2" customFormat="1" ht="16.5" customHeight="1">
      <c r="A135" s="36"/>
      <c r="B135" s="37"/>
      <c r="C135" s="217" t="s">
        <v>8</v>
      </c>
      <c r="D135" s="217" t="s">
        <v>185</v>
      </c>
      <c r="E135" s="218" t="s">
        <v>1261</v>
      </c>
      <c r="F135" s="219" t="s">
        <v>1353</v>
      </c>
      <c r="G135" s="220" t="s">
        <v>188</v>
      </c>
      <c r="H135" s="221">
        <v>4</v>
      </c>
      <c r="I135" s="222"/>
      <c r="J135" s="223">
        <f>ROUND(I135*H135,2)</f>
        <v>0</v>
      </c>
      <c r="K135" s="224"/>
      <c r="L135" s="225"/>
      <c r="M135" s="226" t="s">
        <v>1</v>
      </c>
      <c r="N135" s="227" t="s">
        <v>38</v>
      </c>
      <c r="O135" s="89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0" t="s">
        <v>189</v>
      </c>
      <c r="AT135" s="230" t="s">
        <v>185</v>
      </c>
      <c r="AU135" s="230" t="s">
        <v>83</v>
      </c>
      <c r="AY135" s="15" t="s">
        <v>184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5" t="s">
        <v>81</v>
      </c>
      <c r="BK135" s="231">
        <f>ROUND(I135*H135,2)</f>
        <v>0</v>
      </c>
      <c r="BL135" s="15" t="s">
        <v>190</v>
      </c>
      <c r="BM135" s="230" t="s">
        <v>227</v>
      </c>
    </row>
    <row r="136" s="2" customFormat="1" ht="16.5" customHeight="1">
      <c r="A136" s="36"/>
      <c r="B136" s="37"/>
      <c r="C136" s="217" t="s">
        <v>124</v>
      </c>
      <c r="D136" s="217" t="s">
        <v>185</v>
      </c>
      <c r="E136" s="218" t="s">
        <v>1262</v>
      </c>
      <c r="F136" s="219" t="s">
        <v>1354</v>
      </c>
      <c r="G136" s="220" t="s">
        <v>188</v>
      </c>
      <c r="H136" s="221">
        <v>7</v>
      </c>
      <c r="I136" s="222"/>
      <c r="J136" s="223">
        <f>ROUND(I136*H136,2)</f>
        <v>0</v>
      </c>
      <c r="K136" s="224"/>
      <c r="L136" s="225"/>
      <c r="M136" s="226" t="s">
        <v>1</v>
      </c>
      <c r="N136" s="227" t="s">
        <v>38</v>
      </c>
      <c r="O136" s="89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0" t="s">
        <v>189</v>
      </c>
      <c r="AT136" s="230" t="s">
        <v>185</v>
      </c>
      <c r="AU136" s="230" t="s">
        <v>83</v>
      </c>
      <c r="AY136" s="15" t="s">
        <v>184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5" t="s">
        <v>81</v>
      </c>
      <c r="BK136" s="231">
        <f>ROUND(I136*H136,2)</f>
        <v>0</v>
      </c>
      <c r="BL136" s="15" t="s">
        <v>190</v>
      </c>
      <c r="BM136" s="230" t="s">
        <v>230</v>
      </c>
    </row>
    <row r="137" s="2" customFormat="1" ht="24.15" customHeight="1">
      <c r="A137" s="36"/>
      <c r="B137" s="37"/>
      <c r="C137" s="217" t="s">
        <v>127</v>
      </c>
      <c r="D137" s="217" t="s">
        <v>185</v>
      </c>
      <c r="E137" s="218" t="s">
        <v>1264</v>
      </c>
      <c r="F137" s="219" t="s">
        <v>1356</v>
      </c>
      <c r="G137" s="220" t="s">
        <v>560</v>
      </c>
      <c r="H137" s="221">
        <v>1</v>
      </c>
      <c r="I137" s="222"/>
      <c r="J137" s="223">
        <f>ROUND(I137*H137,2)</f>
        <v>0</v>
      </c>
      <c r="K137" s="224"/>
      <c r="L137" s="225"/>
      <c r="M137" s="226" t="s">
        <v>1</v>
      </c>
      <c r="N137" s="227" t="s">
        <v>38</v>
      </c>
      <c r="O137" s="89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0" t="s">
        <v>189</v>
      </c>
      <c r="AT137" s="230" t="s">
        <v>185</v>
      </c>
      <c r="AU137" s="230" t="s">
        <v>83</v>
      </c>
      <c r="AY137" s="15" t="s">
        <v>184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5" t="s">
        <v>81</v>
      </c>
      <c r="BK137" s="231">
        <f>ROUND(I137*H137,2)</f>
        <v>0</v>
      </c>
      <c r="BL137" s="15" t="s">
        <v>190</v>
      </c>
      <c r="BM137" s="230" t="s">
        <v>233</v>
      </c>
    </row>
    <row r="138" s="2" customFormat="1" ht="16.5" customHeight="1">
      <c r="A138" s="36"/>
      <c r="B138" s="37"/>
      <c r="C138" s="237" t="s">
        <v>130</v>
      </c>
      <c r="D138" s="237" t="s">
        <v>858</v>
      </c>
      <c r="E138" s="238" t="s">
        <v>1265</v>
      </c>
      <c r="F138" s="239" t="s">
        <v>1093</v>
      </c>
      <c r="G138" s="240" t="s">
        <v>861</v>
      </c>
      <c r="H138" s="241">
        <v>105</v>
      </c>
      <c r="I138" s="242"/>
      <c r="J138" s="243">
        <f>ROUND(I138*H138,2)</f>
        <v>0</v>
      </c>
      <c r="K138" s="244"/>
      <c r="L138" s="42"/>
      <c r="M138" s="245" t="s">
        <v>1</v>
      </c>
      <c r="N138" s="246" t="s">
        <v>38</v>
      </c>
      <c r="O138" s="89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0" t="s">
        <v>190</v>
      </c>
      <c r="AT138" s="230" t="s">
        <v>858</v>
      </c>
      <c r="AU138" s="230" t="s">
        <v>83</v>
      </c>
      <c r="AY138" s="15" t="s">
        <v>184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5" t="s">
        <v>81</v>
      </c>
      <c r="BK138" s="231">
        <f>ROUND(I138*H138,2)</f>
        <v>0</v>
      </c>
      <c r="BL138" s="15" t="s">
        <v>190</v>
      </c>
      <c r="BM138" s="230" t="s">
        <v>236</v>
      </c>
    </row>
    <row r="139" s="2" customFormat="1" ht="16.5" customHeight="1">
      <c r="A139" s="36"/>
      <c r="B139" s="37"/>
      <c r="C139" s="237" t="s">
        <v>133</v>
      </c>
      <c r="D139" s="237" t="s">
        <v>858</v>
      </c>
      <c r="E139" s="238" t="s">
        <v>1266</v>
      </c>
      <c r="F139" s="239" t="s">
        <v>1429</v>
      </c>
      <c r="G139" s="240" t="s">
        <v>188</v>
      </c>
      <c r="H139" s="241">
        <v>1</v>
      </c>
      <c r="I139" s="242"/>
      <c r="J139" s="243">
        <f>ROUND(I139*H139,2)</f>
        <v>0</v>
      </c>
      <c r="K139" s="244"/>
      <c r="L139" s="42"/>
      <c r="M139" s="245" t="s">
        <v>1</v>
      </c>
      <c r="N139" s="246" t="s">
        <v>38</v>
      </c>
      <c r="O139" s="89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30" t="s">
        <v>190</v>
      </c>
      <c r="AT139" s="230" t="s">
        <v>858</v>
      </c>
      <c r="AU139" s="230" t="s">
        <v>83</v>
      </c>
      <c r="AY139" s="15" t="s">
        <v>184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5" t="s">
        <v>81</v>
      </c>
      <c r="BK139" s="231">
        <f>ROUND(I139*H139,2)</f>
        <v>0</v>
      </c>
      <c r="BL139" s="15" t="s">
        <v>190</v>
      </c>
      <c r="BM139" s="230" t="s">
        <v>239</v>
      </c>
    </row>
    <row r="140" s="2" customFormat="1" ht="16.5" customHeight="1">
      <c r="A140" s="36"/>
      <c r="B140" s="37"/>
      <c r="C140" s="237" t="s">
        <v>136</v>
      </c>
      <c r="D140" s="237" t="s">
        <v>858</v>
      </c>
      <c r="E140" s="238" t="s">
        <v>1267</v>
      </c>
      <c r="F140" s="239" t="s">
        <v>1430</v>
      </c>
      <c r="G140" s="240" t="s">
        <v>188</v>
      </c>
      <c r="H140" s="241">
        <v>1</v>
      </c>
      <c r="I140" s="242"/>
      <c r="J140" s="243">
        <f>ROUND(I140*H140,2)</f>
        <v>0</v>
      </c>
      <c r="K140" s="244"/>
      <c r="L140" s="42"/>
      <c r="M140" s="260" t="s">
        <v>1</v>
      </c>
      <c r="N140" s="261" t="s">
        <v>38</v>
      </c>
      <c r="O140" s="262"/>
      <c r="P140" s="263">
        <f>O140*H140</f>
        <v>0</v>
      </c>
      <c r="Q140" s="263">
        <v>0</v>
      </c>
      <c r="R140" s="263">
        <f>Q140*H140</f>
        <v>0</v>
      </c>
      <c r="S140" s="263">
        <v>0</v>
      </c>
      <c r="T140" s="264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0" t="s">
        <v>190</v>
      </c>
      <c r="AT140" s="230" t="s">
        <v>858</v>
      </c>
      <c r="AU140" s="230" t="s">
        <v>83</v>
      </c>
      <c r="AY140" s="15" t="s">
        <v>184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5" t="s">
        <v>81</v>
      </c>
      <c r="BK140" s="231">
        <f>ROUND(I140*H140,2)</f>
        <v>0</v>
      </c>
      <c r="BL140" s="15" t="s">
        <v>190</v>
      </c>
      <c r="BM140" s="230" t="s">
        <v>242</v>
      </c>
    </row>
    <row r="141" s="2" customFormat="1" ht="6.96" customHeight="1">
      <c r="A141" s="36"/>
      <c r="B141" s="64"/>
      <c r="C141" s="65"/>
      <c r="D141" s="65"/>
      <c r="E141" s="65"/>
      <c r="F141" s="65"/>
      <c r="G141" s="65"/>
      <c r="H141" s="65"/>
      <c r="I141" s="65"/>
      <c r="J141" s="65"/>
      <c r="K141" s="65"/>
      <c r="L141" s="42"/>
      <c r="M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</row>
  </sheetData>
  <sheetProtection sheet="1" autoFilter="0" formatColumns="0" formatRows="0" objects="1" scenarios="1" spinCount="100000" saltValue="xC2tZRIM/eOOJMuRRy41OykCIhXHw/W675FX4qF9BNZo2x141sQmw/c0FGJlss9tqSCABsJs6++b+8vdpeoG9g==" hashValue="TVN3rsQpwOyoAPBTNsC5xolgt/sGctmVFxwwoR9ZCgbaq6WLfyVlQAT/BKsxbUlyu+QhSYHvIt5rMl5NH5DVTA==" algorithmName="SHA-512" password="CC35"/>
  <autoFilter ref="C117:K14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138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144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Odborné učiliště Příbram - kompletní rekonstrukce el. rozvodů - dílny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145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1431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12. 5. 2021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ROUND(J118,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ROUND((SUM(BE118:BE129)),  2)</f>
        <v>0</v>
      </c>
      <c r="G33" s="36"/>
      <c r="H33" s="36"/>
      <c r="I33" s="153">
        <v>0.20999999999999999</v>
      </c>
      <c r="J33" s="152">
        <f>ROUND(((SUM(BE118:BE129))*I33),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ROUND((SUM(BF118:BF129)),  2)</f>
        <v>0</v>
      </c>
      <c r="G34" s="36"/>
      <c r="H34" s="36"/>
      <c r="I34" s="153">
        <v>0.14999999999999999</v>
      </c>
      <c r="J34" s="152">
        <f>ROUND(((SUM(BF118:BF129))*I34),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ROUND((SUM(BG118:BG129)),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ROUND((SUM(BH118:BH129)),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ROUND((SUM(BI118:BI129)),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Odborné učiliště Příbram - kompletní rekonstrukce el. rozvodů - dílny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145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20 - Rozvaděče venek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12. 5. 2021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148</v>
      </c>
      <c r="D94" s="174"/>
      <c r="E94" s="174"/>
      <c r="F94" s="174"/>
      <c r="G94" s="174"/>
      <c r="H94" s="174"/>
      <c r="I94" s="174"/>
      <c r="J94" s="175" t="s">
        <v>149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150</v>
      </c>
      <c r="D96" s="38"/>
      <c r="E96" s="38"/>
      <c r="F96" s="38"/>
      <c r="G96" s="38"/>
      <c r="H96" s="38"/>
      <c r="I96" s="38"/>
      <c r="J96" s="108">
        <f>J118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151</v>
      </c>
    </row>
    <row r="97" s="9" customFormat="1" ht="24.96" customHeight="1">
      <c r="A97" s="9"/>
      <c r="B97" s="177"/>
      <c r="C97" s="178"/>
      <c r="D97" s="179" t="s">
        <v>152</v>
      </c>
      <c r="E97" s="180"/>
      <c r="F97" s="180"/>
      <c r="G97" s="180"/>
      <c r="H97" s="180"/>
      <c r="I97" s="180"/>
      <c r="J97" s="181">
        <f>J119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1432</v>
      </c>
      <c r="E98" s="186"/>
      <c r="F98" s="186"/>
      <c r="G98" s="186"/>
      <c r="H98" s="186"/>
      <c r="I98" s="186"/>
      <c r="J98" s="187">
        <f>J120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170</v>
      </c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6.25" customHeight="1">
      <c r="A108" s="36"/>
      <c r="B108" s="37"/>
      <c r="C108" s="38"/>
      <c r="D108" s="38"/>
      <c r="E108" s="172" t="str">
        <f>E7</f>
        <v>Odborné učiliště Příbram - kompletní rekonstrukce el. rozvodů - dílny</v>
      </c>
      <c r="F108" s="30"/>
      <c r="G108" s="30"/>
      <c r="H108" s="30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145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4" t="str">
        <f>E9</f>
        <v>20 - Rozvaděče venek</v>
      </c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8"/>
      <c r="E112" s="38"/>
      <c r="F112" s="25" t="str">
        <f>F12</f>
        <v xml:space="preserve"> </v>
      </c>
      <c r="G112" s="38"/>
      <c r="H112" s="38"/>
      <c r="I112" s="30" t="s">
        <v>22</v>
      </c>
      <c r="J112" s="77" t="str">
        <f>IF(J12="","",J12)</f>
        <v>12. 5. 2021</v>
      </c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24</v>
      </c>
      <c r="D114" s="38"/>
      <c r="E114" s="38"/>
      <c r="F114" s="25" t="str">
        <f>E15</f>
        <v xml:space="preserve"> </v>
      </c>
      <c r="G114" s="38"/>
      <c r="H114" s="38"/>
      <c r="I114" s="30" t="s">
        <v>29</v>
      </c>
      <c r="J114" s="34" t="str">
        <f>E21</f>
        <v xml:space="preserve"> 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27</v>
      </c>
      <c r="D115" s="38"/>
      <c r="E115" s="38"/>
      <c r="F115" s="25" t="str">
        <f>IF(E18="","",E18)</f>
        <v>Vyplň údaj</v>
      </c>
      <c r="G115" s="38"/>
      <c r="H115" s="38"/>
      <c r="I115" s="30" t="s">
        <v>31</v>
      </c>
      <c r="J115" s="34" t="str">
        <f>E24</f>
        <v xml:space="preserve"> 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89"/>
      <c r="B117" s="190"/>
      <c r="C117" s="191" t="s">
        <v>171</v>
      </c>
      <c r="D117" s="192" t="s">
        <v>58</v>
      </c>
      <c r="E117" s="192" t="s">
        <v>54</v>
      </c>
      <c r="F117" s="192" t="s">
        <v>55</v>
      </c>
      <c r="G117" s="192" t="s">
        <v>172</v>
      </c>
      <c r="H117" s="192" t="s">
        <v>173</v>
      </c>
      <c r="I117" s="192" t="s">
        <v>174</v>
      </c>
      <c r="J117" s="193" t="s">
        <v>149</v>
      </c>
      <c r="K117" s="194" t="s">
        <v>175</v>
      </c>
      <c r="L117" s="195"/>
      <c r="M117" s="98" t="s">
        <v>1</v>
      </c>
      <c r="N117" s="99" t="s">
        <v>37</v>
      </c>
      <c r="O117" s="99" t="s">
        <v>176</v>
      </c>
      <c r="P117" s="99" t="s">
        <v>177</v>
      </c>
      <c r="Q117" s="99" t="s">
        <v>178</v>
      </c>
      <c r="R117" s="99" t="s">
        <v>179</v>
      </c>
      <c r="S117" s="99" t="s">
        <v>180</v>
      </c>
      <c r="T117" s="100" t="s">
        <v>181</v>
      </c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</row>
    <row r="118" s="2" customFormat="1" ht="22.8" customHeight="1">
      <c r="A118" s="36"/>
      <c r="B118" s="37"/>
      <c r="C118" s="105" t="s">
        <v>182</v>
      </c>
      <c r="D118" s="38"/>
      <c r="E118" s="38"/>
      <c r="F118" s="38"/>
      <c r="G118" s="38"/>
      <c r="H118" s="38"/>
      <c r="I118" s="38"/>
      <c r="J118" s="196">
        <f>BK118</f>
        <v>0</v>
      </c>
      <c r="K118" s="38"/>
      <c r="L118" s="42"/>
      <c r="M118" s="101"/>
      <c r="N118" s="197"/>
      <c r="O118" s="102"/>
      <c r="P118" s="198">
        <f>P119</f>
        <v>0</v>
      </c>
      <c r="Q118" s="102"/>
      <c r="R118" s="198">
        <f>R119</f>
        <v>0</v>
      </c>
      <c r="S118" s="102"/>
      <c r="T118" s="199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72</v>
      </c>
      <c r="AU118" s="15" t="s">
        <v>151</v>
      </c>
      <c r="BK118" s="200">
        <f>BK119</f>
        <v>0</v>
      </c>
    </row>
    <row r="119" s="12" customFormat="1" ht="25.92" customHeight="1">
      <c r="A119" s="12"/>
      <c r="B119" s="201"/>
      <c r="C119" s="202"/>
      <c r="D119" s="203" t="s">
        <v>72</v>
      </c>
      <c r="E119" s="204" t="s">
        <v>183</v>
      </c>
      <c r="F119" s="204" t="s">
        <v>183</v>
      </c>
      <c r="G119" s="202"/>
      <c r="H119" s="202"/>
      <c r="I119" s="205"/>
      <c r="J119" s="20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81</v>
      </c>
      <c r="AT119" s="213" t="s">
        <v>72</v>
      </c>
      <c r="AU119" s="213" t="s">
        <v>73</v>
      </c>
      <c r="AY119" s="212" t="s">
        <v>184</v>
      </c>
      <c r="BK119" s="214">
        <f>BK120</f>
        <v>0</v>
      </c>
    </row>
    <row r="120" s="12" customFormat="1" ht="22.8" customHeight="1">
      <c r="A120" s="12"/>
      <c r="B120" s="201"/>
      <c r="C120" s="202"/>
      <c r="D120" s="203" t="s">
        <v>72</v>
      </c>
      <c r="E120" s="215" t="s">
        <v>78</v>
      </c>
      <c r="F120" s="215" t="s">
        <v>137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SUM(P121:P129)</f>
        <v>0</v>
      </c>
      <c r="Q120" s="209"/>
      <c r="R120" s="210">
        <f>SUM(R121:R129)</f>
        <v>0</v>
      </c>
      <c r="S120" s="209"/>
      <c r="T120" s="211">
        <f>SUM(T121:T129)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81</v>
      </c>
      <c r="AT120" s="213" t="s">
        <v>72</v>
      </c>
      <c r="AU120" s="213" t="s">
        <v>81</v>
      </c>
      <c r="AY120" s="212" t="s">
        <v>184</v>
      </c>
      <c r="BK120" s="214">
        <f>SUM(BK121:BK129)</f>
        <v>0</v>
      </c>
    </row>
    <row r="121" s="2" customFormat="1" ht="16.5" customHeight="1">
      <c r="A121" s="36"/>
      <c r="B121" s="37"/>
      <c r="C121" s="217" t="s">
        <v>81</v>
      </c>
      <c r="D121" s="217" t="s">
        <v>185</v>
      </c>
      <c r="E121" s="218" t="s">
        <v>1237</v>
      </c>
      <c r="F121" s="219" t="s">
        <v>1433</v>
      </c>
      <c r="G121" s="220" t="s">
        <v>188</v>
      </c>
      <c r="H121" s="221">
        <v>5</v>
      </c>
      <c r="I121" s="222"/>
      <c r="J121" s="223">
        <f>ROUND(I121*H121,2)</f>
        <v>0</v>
      </c>
      <c r="K121" s="224"/>
      <c r="L121" s="225"/>
      <c r="M121" s="226" t="s">
        <v>1</v>
      </c>
      <c r="N121" s="227" t="s">
        <v>38</v>
      </c>
      <c r="O121" s="89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30" t="s">
        <v>189</v>
      </c>
      <c r="AT121" s="230" t="s">
        <v>185</v>
      </c>
      <c r="AU121" s="230" t="s">
        <v>83</v>
      </c>
      <c r="AY121" s="15" t="s">
        <v>184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5" t="s">
        <v>81</v>
      </c>
      <c r="BK121" s="231">
        <f>ROUND(I121*H121,2)</f>
        <v>0</v>
      </c>
      <c r="BL121" s="15" t="s">
        <v>190</v>
      </c>
      <c r="BM121" s="230" t="s">
        <v>83</v>
      </c>
    </row>
    <row r="122" s="2" customFormat="1" ht="16.5" customHeight="1">
      <c r="A122" s="36"/>
      <c r="B122" s="37"/>
      <c r="C122" s="217" t="s">
        <v>209</v>
      </c>
      <c r="D122" s="217" t="s">
        <v>185</v>
      </c>
      <c r="E122" s="218" t="s">
        <v>1434</v>
      </c>
      <c r="F122" s="219" t="s">
        <v>1435</v>
      </c>
      <c r="G122" s="220" t="s">
        <v>188</v>
      </c>
      <c r="H122" s="221">
        <v>5</v>
      </c>
      <c r="I122" s="222"/>
      <c r="J122" s="223">
        <f>ROUND(I122*H122,2)</f>
        <v>0</v>
      </c>
      <c r="K122" s="224"/>
      <c r="L122" s="225"/>
      <c r="M122" s="226" t="s">
        <v>1</v>
      </c>
      <c r="N122" s="227" t="s">
        <v>38</v>
      </c>
      <c r="O122" s="89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30" t="s">
        <v>189</v>
      </c>
      <c r="AT122" s="230" t="s">
        <v>185</v>
      </c>
      <c r="AU122" s="230" t="s">
        <v>83</v>
      </c>
      <c r="AY122" s="15" t="s">
        <v>184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5" t="s">
        <v>81</v>
      </c>
      <c r="BK122" s="231">
        <f>ROUND(I122*H122,2)</f>
        <v>0</v>
      </c>
      <c r="BL122" s="15" t="s">
        <v>190</v>
      </c>
      <c r="BM122" s="230" t="s">
        <v>1436</v>
      </c>
    </row>
    <row r="123" s="2" customFormat="1" ht="16.5" customHeight="1">
      <c r="A123" s="36"/>
      <c r="B123" s="37"/>
      <c r="C123" s="217" t="s">
        <v>83</v>
      </c>
      <c r="D123" s="217" t="s">
        <v>185</v>
      </c>
      <c r="E123" s="218" t="s">
        <v>1239</v>
      </c>
      <c r="F123" s="219" t="s">
        <v>1008</v>
      </c>
      <c r="G123" s="220" t="s">
        <v>188</v>
      </c>
      <c r="H123" s="221">
        <v>5</v>
      </c>
      <c r="I123" s="222"/>
      <c r="J123" s="223">
        <f>ROUND(I123*H123,2)</f>
        <v>0</v>
      </c>
      <c r="K123" s="224"/>
      <c r="L123" s="225"/>
      <c r="M123" s="226" t="s">
        <v>1</v>
      </c>
      <c r="N123" s="227" t="s">
        <v>38</v>
      </c>
      <c r="O123" s="89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30" t="s">
        <v>189</v>
      </c>
      <c r="AT123" s="230" t="s">
        <v>185</v>
      </c>
      <c r="AU123" s="230" t="s">
        <v>83</v>
      </c>
      <c r="AY123" s="15" t="s">
        <v>184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5" t="s">
        <v>81</v>
      </c>
      <c r="BK123" s="231">
        <f>ROUND(I123*H123,2)</f>
        <v>0</v>
      </c>
      <c r="BL123" s="15" t="s">
        <v>190</v>
      </c>
      <c r="BM123" s="230" t="s">
        <v>190</v>
      </c>
    </row>
    <row r="124" s="2" customFormat="1" ht="16.5" customHeight="1">
      <c r="A124" s="36"/>
      <c r="B124" s="37"/>
      <c r="C124" s="217" t="s">
        <v>193</v>
      </c>
      <c r="D124" s="217" t="s">
        <v>185</v>
      </c>
      <c r="E124" s="218" t="s">
        <v>1240</v>
      </c>
      <c r="F124" s="219" t="s">
        <v>1010</v>
      </c>
      <c r="G124" s="220" t="s">
        <v>188</v>
      </c>
      <c r="H124" s="221">
        <v>5</v>
      </c>
      <c r="I124" s="222"/>
      <c r="J124" s="223">
        <f>ROUND(I124*H124,2)</f>
        <v>0</v>
      </c>
      <c r="K124" s="224"/>
      <c r="L124" s="225"/>
      <c r="M124" s="226" t="s">
        <v>1</v>
      </c>
      <c r="N124" s="227" t="s">
        <v>38</v>
      </c>
      <c r="O124" s="89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30" t="s">
        <v>189</v>
      </c>
      <c r="AT124" s="230" t="s">
        <v>185</v>
      </c>
      <c r="AU124" s="230" t="s">
        <v>83</v>
      </c>
      <c r="AY124" s="15" t="s">
        <v>184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5" t="s">
        <v>81</v>
      </c>
      <c r="BK124" s="231">
        <f>ROUND(I124*H124,2)</f>
        <v>0</v>
      </c>
      <c r="BL124" s="15" t="s">
        <v>190</v>
      </c>
      <c r="BM124" s="230" t="s">
        <v>196</v>
      </c>
    </row>
    <row r="125" s="2" customFormat="1" ht="16.5" customHeight="1">
      <c r="A125" s="36"/>
      <c r="B125" s="37"/>
      <c r="C125" s="217" t="s">
        <v>190</v>
      </c>
      <c r="D125" s="217" t="s">
        <v>185</v>
      </c>
      <c r="E125" s="218" t="s">
        <v>1242</v>
      </c>
      <c r="F125" s="219" t="s">
        <v>1437</v>
      </c>
      <c r="G125" s="220" t="s">
        <v>188</v>
      </c>
      <c r="H125" s="221">
        <v>5</v>
      </c>
      <c r="I125" s="222"/>
      <c r="J125" s="223">
        <f>ROUND(I125*H125,2)</f>
        <v>0</v>
      </c>
      <c r="K125" s="224"/>
      <c r="L125" s="225"/>
      <c r="M125" s="226" t="s">
        <v>1</v>
      </c>
      <c r="N125" s="227" t="s">
        <v>38</v>
      </c>
      <c r="O125" s="89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30" t="s">
        <v>189</v>
      </c>
      <c r="AT125" s="230" t="s">
        <v>185</v>
      </c>
      <c r="AU125" s="230" t="s">
        <v>83</v>
      </c>
      <c r="AY125" s="15" t="s">
        <v>184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5" t="s">
        <v>81</v>
      </c>
      <c r="BK125" s="231">
        <f>ROUND(I125*H125,2)</f>
        <v>0</v>
      </c>
      <c r="BL125" s="15" t="s">
        <v>190</v>
      </c>
      <c r="BM125" s="230" t="s">
        <v>189</v>
      </c>
    </row>
    <row r="126" s="2" customFormat="1" ht="24.15" customHeight="1">
      <c r="A126" s="36"/>
      <c r="B126" s="37"/>
      <c r="C126" s="217" t="s">
        <v>199</v>
      </c>
      <c r="D126" s="217" t="s">
        <v>185</v>
      </c>
      <c r="E126" s="218" t="s">
        <v>1264</v>
      </c>
      <c r="F126" s="219" t="s">
        <v>1356</v>
      </c>
      <c r="G126" s="220" t="s">
        <v>560</v>
      </c>
      <c r="H126" s="221">
        <v>1</v>
      </c>
      <c r="I126" s="222"/>
      <c r="J126" s="223">
        <f>ROUND(I126*H126,2)</f>
        <v>0</v>
      </c>
      <c r="K126" s="224"/>
      <c r="L126" s="225"/>
      <c r="M126" s="226" t="s">
        <v>1</v>
      </c>
      <c r="N126" s="227" t="s">
        <v>38</v>
      </c>
      <c r="O126" s="89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0" t="s">
        <v>189</v>
      </c>
      <c r="AT126" s="230" t="s">
        <v>185</v>
      </c>
      <c r="AU126" s="230" t="s">
        <v>83</v>
      </c>
      <c r="AY126" s="15" t="s">
        <v>184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5" t="s">
        <v>81</v>
      </c>
      <c r="BK126" s="231">
        <f>ROUND(I126*H126,2)</f>
        <v>0</v>
      </c>
      <c r="BL126" s="15" t="s">
        <v>190</v>
      </c>
      <c r="BM126" s="230" t="s">
        <v>108</v>
      </c>
    </row>
    <row r="127" s="2" customFormat="1" ht="16.5" customHeight="1">
      <c r="A127" s="36"/>
      <c r="B127" s="37"/>
      <c r="C127" s="237" t="s">
        <v>196</v>
      </c>
      <c r="D127" s="237" t="s">
        <v>858</v>
      </c>
      <c r="E127" s="238" t="s">
        <v>1265</v>
      </c>
      <c r="F127" s="239" t="s">
        <v>1093</v>
      </c>
      <c r="G127" s="240" t="s">
        <v>861</v>
      </c>
      <c r="H127" s="241">
        <v>40</v>
      </c>
      <c r="I127" s="242"/>
      <c r="J127" s="243">
        <f>ROUND(I127*H127,2)</f>
        <v>0</v>
      </c>
      <c r="K127" s="244"/>
      <c r="L127" s="42"/>
      <c r="M127" s="245" t="s">
        <v>1</v>
      </c>
      <c r="N127" s="246" t="s">
        <v>38</v>
      </c>
      <c r="O127" s="89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0" t="s">
        <v>190</v>
      </c>
      <c r="AT127" s="230" t="s">
        <v>858</v>
      </c>
      <c r="AU127" s="230" t="s">
        <v>83</v>
      </c>
      <c r="AY127" s="15" t="s">
        <v>184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5" t="s">
        <v>81</v>
      </c>
      <c r="BK127" s="231">
        <f>ROUND(I127*H127,2)</f>
        <v>0</v>
      </c>
      <c r="BL127" s="15" t="s">
        <v>190</v>
      </c>
      <c r="BM127" s="230" t="s">
        <v>114</v>
      </c>
    </row>
    <row r="128" s="2" customFormat="1" ht="16.5" customHeight="1">
      <c r="A128" s="36"/>
      <c r="B128" s="37"/>
      <c r="C128" s="237" t="s">
        <v>204</v>
      </c>
      <c r="D128" s="237" t="s">
        <v>858</v>
      </c>
      <c r="E128" s="238" t="s">
        <v>1266</v>
      </c>
      <c r="F128" s="239" t="s">
        <v>1438</v>
      </c>
      <c r="G128" s="240" t="s">
        <v>188</v>
      </c>
      <c r="H128" s="241">
        <v>1</v>
      </c>
      <c r="I128" s="242"/>
      <c r="J128" s="243">
        <f>ROUND(I128*H128,2)</f>
        <v>0</v>
      </c>
      <c r="K128" s="244"/>
      <c r="L128" s="42"/>
      <c r="M128" s="245" t="s">
        <v>1</v>
      </c>
      <c r="N128" s="246" t="s">
        <v>38</v>
      </c>
      <c r="O128" s="89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0" t="s">
        <v>190</v>
      </c>
      <c r="AT128" s="230" t="s">
        <v>858</v>
      </c>
      <c r="AU128" s="230" t="s">
        <v>83</v>
      </c>
      <c r="AY128" s="15" t="s">
        <v>184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5" t="s">
        <v>81</v>
      </c>
      <c r="BK128" s="231">
        <f>ROUND(I128*H128,2)</f>
        <v>0</v>
      </c>
      <c r="BL128" s="15" t="s">
        <v>190</v>
      </c>
      <c r="BM128" s="230" t="s">
        <v>119</v>
      </c>
    </row>
    <row r="129" s="2" customFormat="1" ht="16.5" customHeight="1">
      <c r="A129" s="36"/>
      <c r="B129" s="37"/>
      <c r="C129" s="237" t="s">
        <v>189</v>
      </c>
      <c r="D129" s="237" t="s">
        <v>858</v>
      </c>
      <c r="E129" s="238" t="s">
        <v>1267</v>
      </c>
      <c r="F129" s="239" t="s">
        <v>1439</v>
      </c>
      <c r="G129" s="240" t="s">
        <v>188</v>
      </c>
      <c r="H129" s="241">
        <v>5</v>
      </c>
      <c r="I129" s="242"/>
      <c r="J129" s="243">
        <f>ROUND(I129*H129,2)</f>
        <v>0</v>
      </c>
      <c r="K129" s="244"/>
      <c r="L129" s="42"/>
      <c r="M129" s="260" t="s">
        <v>1</v>
      </c>
      <c r="N129" s="261" t="s">
        <v>38</v>
      </c>
      <c r="O129" s="262"/>
      <c r="P129" s="263">
        <f>O129*H129</f>
        <v>0</v>
      </c>
      <c r="Q129" s="263">
        <v>0</v>
      </c>
      <c r="R129" s="263">
        <f>Q129*H129</f>
        <v>0</v>
      </c>
      <c r="S129" s="263">
        <v>0</v>
      </c>
      <c r="T129" s="264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0" t="s">
        <v>190</v>
      </c>
      <c r="AT129" s="230" t="s">
        <v>858</v>
      </c>
      <c r="AU129" s="230" t="s">
        <v>83</v>
      </c>
      <c r="AY129" s="15" t="s">
        <v>184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5" t="s">
        <v>81</v>
      </c>
      <c r="BK129" s="231">
        <f>ROUND(I129*H129,2)</f>
        <v>0</v>
      </c>
      <c r="BL129" s="15" t="s">
        <v>190</v>
      </c>
      <c r="BM129" s="230" t="s">
        <v>124</v>
      </c>
    </row>
    <row r="130" s="2" customFormat="1" ht="6.96" customHeight="1">
      <c r="A130" s="36"/>
      <c r="B130" s="64"/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</sheetData>
  <sheetProtection sheet="1" autoFilter="0" formatColumns="0" formatRows="0" objects="1" scenarios="1" spinCount="100000" saltValue="0FOEtbZnaLi4iAUdv7XqGyJXyOFZ6qu+jGM9wp9bbHOEhGC72hC9RHLLR6VNxSCeIYLJW0TGZ0LaQtWzTt3LYg==" hashValue="Ndxgh4fKy9VKnIfhxHDa3zEb9rsR8J55fK3A5nMq4f94AMi2fRiq3IvT51k05iduw2ctGLznYg0jKJQswcKwUA==" algorithmName="SHA-512" password="CC35"/>
  <autoFilter ref="C117:K129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140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144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Odborné učiliště Příbram - kompletní rekonstrukce el. rozvodů - dílny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145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1440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12. 5. 2021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ROUND(J122,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ROUND((SUM(BE122:BE146)),  2)</f>
        <v>0</v>
      </c>
      <c r="G33" s="36"/>
      <c r="H33" s="36"/>
      <c r="I33" s="153">
        <v>0.20999999999999999</v>
      </c>
      <c r="J33" s="152">
        <f>ROUND(((SUM(BE122:BE146))*I33),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ROUND((SUM(BF122:BF146)),  2)</f>
        <v>0</v>
      </c>
      <c r="G34" s="36"/>
      <c r="H34" s="36"/>
      <c r="I34" s="153">
        <v>0.14999999999999999</v>
      </c>
      <c r="J34" s="152">
        <f>ROUND(((SUM(BF122:BF146))*I34),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ROUND((SUM(BG122:BG146)),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ROUND((SUM(BH122:BH146)),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ROUND((SUM(BI122:BI146)),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Odborné učiliště Příbram - kompletní rekonstrukce el. rozvodů - dílny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145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21 - Stavební práce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12. 5. 2021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148</v>
      </c>
      <c r="D94" s="174"/>
      <c r="E94" s="174"/>
      <c r="F94" s="174"/>
      <c r="G94" s="174"/>
      <c r="H94" s="174"/>
      <c r="I94" s="174"/>
      <c r="J94" s="175" t="s">
        <v>149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150</v>
      </c>
      <c r="D96" s="38"/>
      <c r="E96" s="38"/>
      <c r="F96" s="38"/>
      <c r="G96" s="38"/>
      <c r="H96" s="38"/>
      <c r="I96" s="38"/>
      <c r="J96" s="108">
        <f>J122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151</v>
      </c>
    </row>
    <row r="97" s="9" customFormat="1" ht="24.96" customHeight="1">
      <c r="A97" s="9"/>
      <c r="B97" s="177"/>
      <c r="C97" s="178"/>
      <c r="D97" s="179" t="s">
        <v>1441</v>
      </c>
      <c r="E97" s="180"/>
      <c r="F97" s="180"/>
      <c r="G97" s="180"/>
      <c r="H97" s="180"/>
      <c r="I97" s="180"/>
      <c r="J97" s="181">
        <f>J123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1442</v>
      </c>
      <c r="E98" s="186"/>
      <c r="F98" s="186"/>
      <c r="G98" s="186"/>
      <c r="H98" s="186"/>
      <c r="I98" s="186"/>
      <c r="J98" s="187">
        <f>J124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1443</v>
      </c>
      <c r="E99" s="186"/>
      <c r="F99" s="186"/>
      <c r="G99" s="186"/>
      <c r="H99" s="186"/>
      <c r="I99" s="186"/>
      <c r="J99" s="187">
        <f>J130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3"/>
      <c r="C100" s="184"/>
      <c r="D100" s="185" t="s">
        <v>1444</v>
      </c>
      <c r="E100" s="186"/>
      <c r="F100" s="186"/>
      <c r="G100" s="186"/>
      <c r="H100" s="186"/>
      <c r="I100" s="186"/>
      <c r="J100" s="187">
        <f>J134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21.84" customHeight="1">
      <c r="A101" s="10"/>
      <c r="B101" s="183"/>
      <c r="C101" s="184"/>
      <c r="D101" s="185" t="s">
        <v>1445</v>
      </c>
      <c r="E101" s="186"/>
      <c r="F101" s="186"/>
      <c r="G101" s="186"/>
      <c r="H101" s="186"/>
      <c r="I101" s="186"/>
      <c r="J101" s="187">
        <f>J139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3"/>
      <c r="C102" s="184"/>
      <c r="D102" s="185" t="s">
        <v>1446</v>
      </c>
      <c r="E102" s="186"/>
      <c r="F102" s="186"/>
      <c r="G102" s="186"/>
      <c r="H102" s="186"/>
      <c r="I102" s="186"/>
      <c r="J102" s="187">
        <f>J143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170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26.25" customHeight="1">
      <c r="A112" s="36"/>
      <c r="B112" s="37"/>
      <c r="C112" s="38"/>
      <c r="D112" s="38"/>
      <c r="E112" s="172" t="str">
        <f>E7</f>
        <v>Odborné učiliště Příbram - kompletní rekonstrukce el. rozvodů - dílny</v>
      </c>
      <c r="F112" s="30"/>
      <c r="G112" s="30"/>
      <c r="H112" s="30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145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74" t="str">
        <f>E9</f>
        <v>21 - Stavební práce</v>
      </c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8"/>
      <c r="E116" s="38"/>
      <c r="F116" s="25" t="str">
        <f>F12</f>
        <v xml:space="preserve"> </v>
      </c>
      <c r="G116" s="38"/>
      <c r="H116" s="38"/>
      <c r="I116" s="30" t="s">
        <v>22</v>
      </c>
      <c r="J116" s="77" t="str">
        <f>IF(J12="","",J12)</f>
        <v>12. 5. 2021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24</v>
      </c>
      <c r="D118" s="38"/>
      <c r="E118" s="38"/>
      <c r="F118" s="25" t="str">
        <f>E15</f>
        <v xml:space="preserve"> </v>
      </c>
      <c r="G118" s="38"/>
      <c r="H118" s="38"/>
      <c r="I118" s="30" t="s">
        <v>29</v>
      </c>
      <c r="J118" s="34" t="str">
        <f>E21</f>
        <v xml:space="preserve"> 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27</v>
      </c>
      <c r="D119" s="38"/>
      <c r="E119" s="38"/>
      <c r="F119" s="25" t="str">
        <f>IF(E18="","",E18)</f>
        <v>Vyplň údaj</v>
      </c>
      <c r="G119" s="38"/>
      <c r="H119" s="38"/>
      <c r="I119" s="30" t="s">
        <v>31</v>
      </c>
      <c r="J119" s="34" t="str">
        <f>E24</f>
        <v xml:space="preserve"> 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89"/>
      <c r="B121" s="190"/>
      <c r="C121" s="191" t="s">
        <v>171</v>
      </c>
      <c r="D121" s="192" t="s">
        <v>58</v>
      </c>
      <c r="E121" s="192" t="s">
        <v>54</v>
      </c>
      <c r="F121" s="192" t="s">
        <v>55</v>
      </c>
      <c r="G121" s="192" t="s">
        <v>172</v>
      </c>
      <c r="H121" s="192" t="s">
        <v>173</v>
      </c>
      <c r="I121" s="192" t="s">
        <v>174</v>
      </c>
      <c r="J121" s="193" t="s">
        <v>149</v>
      </c>
      <c r="K121" s="194" t="s">
        <v>175</v>
      </c>
      <c r="L121" s="195"/>
      <c r="M121" s="98" t="s">
        <v>1</v>
      </c>
      <c r="N121" s="99" t="s">
        <v>37</v>
      </c>
      <c r="O121" s="99" t="s">
        <v>176</v>
      </c>
      <c r="P121" s="99" t="s">
        <v>177</v>
      </c>
      <c r="Q121" s="99" t="s">
        <v>178</v>
      </c>
      <c r="R121" s="99" t="s">
        <v>179</v>
      </c>
      <c r="S121" s="99" t="s">
        <v>180</v>
      </c>
      <c r="T121" s="100" t="s">
        <v>181</v>
      </c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</row>
    <row r="122" s="2" customFormat="1" ht="22.8" customHeight="1">
      <c r="A122" s="36"/>
      <c r="B122" s="37"/>
      <c r="C122" s="105" t="s">
        <v>182</v>
      </c>
      <c r="D122" s="38"/>
      <c r="E122" s="38"/>
      <c r="F122" s="38"/>
      <c r="G122" s="38"/>
      <c r="H122" s="38"/>
      <c r="I122" s="38"/>
      <c r="J122" s="196">
        <f>BK122</f>
        <v>0</v>
      </c>
      <c r="K122" s="38"/>
      <c r="L122" s="42"/>
      <c r="M122" s="101"/>
      <c r="N122" s="197"/>
      <c r="O122" s="102"/>
      <c r="P122" s="198">
        <f>P123</f>
        <v>0</v>
      </c>
      <c r="Q122" s="102"/>
      <c r="R122" s="198">
        <f>R123</f>
        <v>5.5395979999999998</v>
      </c>
      <c r="S122" s="102"/>
      <c r="T122" s="199">
        <f>T123</f>
        <v>6.7300000000000004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72</v>
      </c>
      <c r="AU122" s="15" t="s">
        <v>151</v>
      </c>
      <c r="BK122" s="200">
        <f>BK123</f>
        <v>0</v>
      </c>
    </row>
    <row r="123" s="12" customFormat="1" ht="25.92" customHeight="1">
      <c r="A123" s="12"/>
      <c r="B123" s="201"/>
      <c r="C123" s="202"/>
      <c r="D123" s="203" t="s">
        <v>72</v>
      </c>
      <c r="E123" s="204" t="s">
        <v>183</v>
      </c>
      <c r="F123" s="204" t="s">
        <v>1447</v>
      </c>
      <c r="G123" s="202"/>
      <c r="H123" s="202"/>
      <c r="I123" s="205"/>
      <c r="J123" s="206">
        <f>BK123</f>
        <v>0</v>
      </c>
      <c r="K123" s="202"/>
      <c r="L123" s="207"/>
      <c r="M123" s="208"/>
      <c r="N123" s="209"/>
      <c r="O123" s="209"/>
      <c r="P123" s="210">
        <f>P124+P130</f>
        <v>0</v>
      </c>
      <c r="Q123" s="209"/>
      <c r="R123" s="210">
        <f>R124+R130</f>
        <v>5.5395979999999998</v>
      </c>
      <c r="S123" s="209"/>
      <c r="T123" s="211">
        <f>T124+T130</f>
        <v>6.7300000000000004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81</v>
      </c>
      <c r="AT123" s="213" t="s">
        <v>72</v>
      </c>
      <c r="AU123" s="213" t="s">
        <v>73</v>
      </c>
      <c r="AY123" s="212" t="s">
        <v>184</v>
      </c>
      <c r="BK123" s="214">
        <f>BK124+BK130</f>
        <v>0</v>
      </c>
    </row>
    <row r="124" s="12" customFormat="1" ht="22.8" customHeight="1">
      <c r="A124" s="12"/>
      <c r="B124" s="201"/>
      <c r="C124" s="202"/>
      <c r="D124" s="203" t="s">
        <v>72</v>
      </c>
      <c r="E124" s="215" t="s">
        <v>81</v>
      </c>
      <c r="F124" s="215" t="s">
        <v>1448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SUM(P125:P129)</f>
        <v>0</v>
      </c>
      <c r="Q124" s="209"/>
      <c r="R124" s="210">
        <f>SUM(R125:R129)</f>
        <v>0</v>
      </c>
      <c r="S124" s="209"/>
      <c r="T124" s="211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81</v>
      </c>
      <c r="AT124" s="213" t="s">
        <v>72</v>
      </c>
      <c r="AU124" s="213" t="s">
        <v>81</v>
      </c>
      <c r="AY124" s="212" t="s">
        <v>184</v>
      </c>
      <c r="BK124" s="214">
        <f>SUM(BK125:BK129)</f>
        <v>0</v>
      </c>
    </row>
    <row r="125" s="2" customFormat="1" ht="33" customHeight="1">
      <c r="A125" s="36"/>
      <c r="B125" s="37"/>
      <c r="C125" s="237" t="s">
        <v>199</v>
      </c>
      <c r="D125" s="237" t="s">
        <v>858</v>
      </c>
      <c r="E125" s="238" t="s">
        <v>1449</v>
      </c>
      <c r="F125" s="239" t="s">
        <v>1450</v>
      </c>
      <c r="G125" s="240" t="s">
        <v>1451</v>
      </c>
      <c r="H125" s="241">
        <v>167</v>
      </c>
      <c r="I125" s="242"/>
      <c r="J125" s="243">
        <f>ROUND(I125*H125,2)</f>
        <v>0</v>
      </c>
      <c r="K125" s="244"/>
      <c r="L125" s="42"/>
      <c r="M125" s="245" t="s">
        <v>1</v>
      </c>
      <c r="N125" s="246" t="s">
        <v>38</v>
      </c>
      <c r="O125" s="89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30" t="s">
        <v>190</v>
      </c>
      <c r="AT125" s="230" t="s">
        <v>858</v>
      </c>
      <c r="AU125" s="230" t="s">
        <v>83</v>
      </c>
      <c r="AY125" s="15" t="s">
        <v>184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5" t="s">
        <v>81</v>
      </c>
      <c r="BK125" s="231">
        <f>ROUND(I125*H125,2)</f>
        <v>0</v>
      </c>
      <c r="BL125" s="15" t="s">
        <v>190</v>
      </c>
      <c r="BM125" s="230" t="s">
        <v>1452</v>
      </c>
    </row>
    <row r="126" s="2" customFormat="1" ht="24.15" customHeight="1">
      <c r="A126" s="36"/>
      <c r="B126" s="37"/>
      <c r="C126" s="237" t="s">
        <v>81</v>
      </c>
      <c r="D126" s="237" t="s">
        <v>858</v>
      </c>
      <c r="E126" s="238" t="s">
        <v>1453</v>
      </c>
      <c r="F126" s="239" t="s">
        <v>1454</v>
      </c>
      <c r="G126" s="240" t="s">
        <v>1451</v>
      </c>
      <c r="H126" s="241">
        <v>167</v>
      </c>
      <c r="I126" s="242"/>
      <c r="J126" s="243">
        <f>ROUND(I126*H126,2)</f>
        <v>0</v>
      </c>
      <c r="K126" s="244"/>
      <c r="L126" s="42"/>
      <c r="M126" s="245" t="s">
        <v>1</v>
      </c>
      <c r="N126" s="246" t="s">
        <v>38</v>
      </c>
      <c r="O126" s="89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0" t="s">
        <v>190</v>
      </c>
      <c r="AT126" s="230" t="s">
        <v>858</v>
      </c>
      <c r="AU126" s="230" t="s">
        <v>83</v>
      </c>
      <c r="AY126" s="15" t="s">
        <v>184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5" t="s">
        <v>81</v>
      </c>
      <c r="BK126" s="231">
        <f>ROUND(I126*H126,2)</f>
        <v>0</v>
      </c>
      <c r="BL126" s="15" t="s">
        <v>190</v>
      </c>
      <c r="BM126" s="230" t="s">
        <v>1455</v>
      </c>
    </row>
    <row r="127" s="2" customFormat="1" ht="33" customHeight="1">
      <c r="A127" s="36"/>
      <c r="B127" s="37"/>
      <c r="C127" s="237" t="s">
        <v>83</v>
      </c>
      <c r="D127" s="237" t="s">
        <v>858</v>
      </c>
      <c r="E127" s="238" t="s">
        <v>1456</v>
      </c>
      <c r="F127" s="239" t="s">
        <v>1457</v>
      </c>
      <c r="G127" s="240" t="s">
        <v>1451</v>
      </c>
      <c r="H127" s="241">
        <v>42</v>
      </c>
      <c r="I127" s="242"/>
      <c r="J127" s="243">
        <f>ROUND(I127*H127,2)</f>
        <v>0</v>
      </c>
      <c r="K127" s="244"/>
      <c r="L127" s="42"/>
      <c r="M127" s="245" t="s">
        <v>1</v>
      </c>
      <c r="N127" s="246" t="s">
        <v>38</v>
      </c>
      <c r="O127" s="89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0" t="s">
        <v>190</v>
      </c>
      <c r="AT127" s="230" t="s">
        <v>858</v>
      </c>
      <c r="AU127" s="230" t="s">
        <v>83</v>
      </c>
      <c r="AY127" s="15" t="s">
        <v>184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5" t="s">
        <v>81</v>
      </c>
      <c r="BK127" s="231">
        <f>ROUND(I127*H127,2)</f>
        <v>0</v>
      </c>
      <c r="BL127" s="15" t="s">
        <v>190</v>
      </c>
      <c r="BM127" s="230" t="s">
        <v>1458</v>
      </c>
    </row>
    <row r="128" s="2" customFormat="1" ht="24.15" customHeight="1">
      <c r="A128" s="36"/>
      <c r="B128" s="37"/>
      <c r="C128" s="237" t="s">
        <v>193</v>
      </c>
      <c r="D128" s="237" t="s">
        <v>858</v>
      </c>
      <c r="E128" s="238" t="s">
        <v>1459</v>
      </c>
      <c r="F128" s="239" t="s">
        <v>1460</v>
      </c>
      <c r="G128" s="240" t="s">
        <v>1451</v>
      </c>
      <c r="H128" s="241">
        <v>125</v>
      </c>
      <c r="I128" s="242"/>
      <c r="J128" s="243">
        <f>ROUND(I128*H128,2)</f>
        <v>0</v>
      </c>
      <c r="K128" s="244"/>
      <c r="L128" s="42"/>
      <c r="M128" s="245" t="s">
        <v>1</v>
      </c>
      <c r="N128" s="246" t="s">
        <v>38</v>
      </c>
      <c r="O128" s="89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0" t="s">
        <v>190</v>
      </c>
      <c r="AT128" s="230" t="s">
        <v>858</v>
      </c>
      <c r="AU128" s="230" t="s">
        <v>83</v>
      </c>
      <c r="AY128" s="15" t="s">
        <v>184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5" t="s">
        <v>81</v>
      </c>
      <c r="BK128" s="231">
        <f>ROUND(I128*H128,2)</f>
        <v>0</v>
      </c>
      <c r="BL128" s="15" t="s">
        <v>190</v>
      </c>
      <c r="BM128" s="230" t="s">
        <v>1461</v>
      </c>
    </row>
    <row r="129" s="2" customFormat="1" ht="16.5" customHeight="1">
      <c r="A129" s="36"/>
      <c r="B129" s="37"/>
      <c r="C129" s="237" t="s">
        <v>190</v>
      </c>
      <c r="D129" s="237" t="s">
        <v>858</v>
      </c>
      <c r="E129" s="238" t="s">
        <v>1462</v>
      </c>
      <c r="F129" s="239" t="s">
        <v>1463</v>
      </c>
      <c r="G129" s="240" t="s">
        <v>1451</v>
      </c>
      <c r="H129" s="241">
        <v>42</v>
      </c>
      <c r="I129" s="242"/>
      <c r="J129" s="243">
        <f>ROUND(I129*H129,2)</f>
        <v>0</v>
      </c>
      <c r="K129" s="244"/>
      <c r="L129" s="42"/>
      <c r="M129" s="245" t="s">
        <v>1</v>
      </c>
      <c r="N129" s="246" t="s">
        <v>38</v>
      </c>
      <c r="O129" s="89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0" t="s">
        <v>1464</v>
      </c>
      <c r="AT129" s="230" t="s">
        <v>858</v>
      </c>
      <c r="AU129" s="230" t="s">
        <v>83</v>
      </c>
      <c r="AY129" s="15" t="s">
        <v>184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5" t="s">
        <v>81</v>
      </c>
      <c r="BK129" s="231">
        <f>ROUND(I129*H129,2)</f>
        <v>0</v>
      </c>
      <c r="BL129" s="15" t="s">
        <v>1464</v>
      </c>
      <c r="BM129" s="230" t="s">
        <v>1465</v>
      </c>
    </row>
    <row r="130" s="12" customFormat="1" ht="22.8" customHeight="1">
      <c r="A130" s="12"/>
      <c r="B130" s="201"/>
      <c r="C130" s="202"/>
      <c r="D130" s="203" t="s">
        <v>72</v>
      </c>
      <c r="E130" s="215" t="s">
        <v>196</v>
      </c>
      <c r="F130" s="215" t="s">
        <v>1466</v>
      </c>
      <c r="G130" s="202"/>
      <c r="H130" s="202"/>
      <c r="I130" s="205"/>
      <c r="J130" s="216">
        <f>BK130</f>
        <v>0</v>
      </c>
      <c r="K130" s="202"/>
      <c r="L130" s="207"/>
      <c r="M130" s="208"/>
      <c r="N130" s="209"/>
      <c r="O130" s="209"/>
      <c r="P130" s="210">
        <f>P131+SUM(P132:P134)+P143</f>
        <v>0</v>
      </c>
      <c r="Q130" s="209"/>
      <c r="R130" s="210">
        <f>R131+SUM(R132:R134)+R143</f>
        <v>5.5395979999999998</v>
      </c>
      <c r="S130" s="209"/>
      <c r="T130" s="211">
        <f>T131+SUM(T132:T134)+T143</f>
        <v>6.7300000000000004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2" t="s">
        <v>81</v>
      </c>
      <c r="AT130" s="213" t="s">
        <v>72</v>
      </c>
      <c r="AU130" s="213" t="s">
        <v>81</v>
      </c>
      <c r="AY130" s="212" t="s">
        <v>184</v>
      </c>
      <c r="BK130" s="214">
        <f>BK131+SUM(BK132:BK134)+BK143</f>
        <v>0</v>
      </c>
    </row>
    <row r="131" s="2" customFormat="1" ht="16.5" customHeight="1">
      <c r="A131" s="36"/>
      <c r="B131" s="37"/>
      <c r="C131" s="237" t="s">
        <v>196</v>
      </c>
      <c r="D131" s="237" t="s">
        <v>858</v>
      </c>
      <c r="E131" s="238" t="s">
        <v>1467</v>
      </c>
      <c r="F131" s="239" t="s">
        <v>1468</v>
      </c>
      <c r="G131" s="240" t="s">
        <v>538</v>
      </c>
      <c r="H131" s="241">
        <v>1346</v>
      </c>
      <c r="I131" s="242"/>
      <c r="J131" s="243">
        <f>ROUND(I131*H131,2)</f>
        <v>0</v>
      </c>
      <c r="K131" s="244"/>
      <c r="L131" s="42"/>
      <c r="M131" s="245" t="s">
        <v>1</v>
      </c>
      <c r="N131" s="246" t="s">
        <v>38</v>
      </c>
      <c r="O131" s="89"/>
      <c r="P131" s="228">
        <f>O131*H131</f>
        <v>0</v>
      </c>
      <c r="Q131" s="228">
        <v>5.0000000000000002E-05</v>
      </c>
      <c r="R131" s="228">
        <f>Q131*H131</f>
        <v>0.067299999999999999</v>
      </c>
      <c r="S131" s="228">
        <v>0.0050000000000000001</v>
      </c>
      <c r="T131" s="229">
        <f>S131*H131</f>
        <v>6.7300000000000004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0" t="s">
        <v>286</v>
      </c>
      <c r="AT131" s="230" t="s">
        <v>858</v>
      </c>
      <c r="AU131" s="230" t="s">
        <v>83</v>
      </c>
      <c r="AY131" s="15" t="s">
        <v>184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5" t="s">
        <v>81</v>
      </c>
      <c r="BK131" s="231">
        <f>ROUND(I131*H131,2)</f>
        <v>0</v>
      </c>
      <c r="BL131" s="15" t="s">
        <v>286</v>
      </c>
      <c r="BM131" s="230" t="s">
        <v>1469</v>
      </c>
    </row>
    <row r="132" s="2" customFormat="1" ht="16.5" customHeight="1">
      <c r="A132" s="36"/>
      <c r="B132" s="37"/>
      <c r="C132" s="237" t="s">
        <v>204</v>
      </c>
      <c r="D132" s="237" t="s">
        <v>858</v>
      </c>
      <c r="E132" s="238" t="s">
        <v>1470</v>
      </c>
      <c r="F132" s="239" t="s">
        <v>1471</v>
      </c>
      <c r="G132" s="240" t="s">
        <v>1472</v>
      </c>
      <c r="H132" s="241">
        <v>134.59999999999999</v>
      </c>
      <c r="I132" s="242"/>
      <c r="J132" s="243">
        <f>ROUND(I132*H132,2)</f>
        <v>0</v>
      </c>
      <c r="K132" s="244"/>
      <c r="L132" s="42"/>
      <c r="M132" s="245" t="s">
        <v>1</v>
      </c>
      <c r="N132" s="246" t="s">
        <v>38</v>
      </c>
      <c r="O132" s="89"/>
      <c r="P132" s="228">
        <f>O132*H132</f>
        <v>0</v>
      </c>
      <c r="Q132" s="228">
        <v>0.040629999999999999</v>
      </c>
      <c r="R132" s="228">
        <f>Q132*H132</f>
        <v>5.4687979999999996</v>
      </c>
      <c r="S132" s="228">
        <v>0</v>
      </c>
      <c r="T132" s="229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0" t="s">
        <v>190</v>
      </c>
      <c r="AT132" s="230" t="s">
        <v>858</v>
      </c>
      <c r="AU132" s="230" t="s">
        <v>83</v>
      </c>
      <c r="AY132" s="15" t="s">
        <v>184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5" t="s">
        <v>81</v>
      </c>
      <c r="BK132" s="231">
        <f>ROUND(I132*H132,2)</f>
        <v>0</v>
      </c>
      <c r="BL132" s="15" t="s">
        <v>190</v>
      </c>
      <c r="BM132" s="230" t="s">
        <v>1473</v>
      </c>
    </row>
    <row r="133" s="2" customFormat="1" ht="21.75" customHeight="1">
      <c r="A133" s="36"/>
      <c r="B133" s="37"/>
      <c r="C133" s="237" t="s">
        <v>189</v>
      </c>
      <c r="D133" s="237" t="s">
        <v>858</v>
      </c>
      <c r="E133" s="238" t="s">
        <v>1474</v>
      </c>
      <c r="F133" s="239" t="s">
        <v>1475</v>
      </c>
      <c r="G133" s="240" t="s">
        <v>560</v>
      </c>
      <c r="H133" s="241">
        <v>1</v>
      </c>
      <c r="I133" s="242"/>
      <c r="J133" s="243">
        <f>ROUND(I133*H133,2)</f>
        <v>0</v>
      </c>
      <c r="K133" s="244"/>
      <c r="L133" s="42"/>
      <c r="M133" s="245" t="s">
        <v>1</v>
      </c>
      <c r="N133" s="246" t="s">
        <v>38</v>
      </c>
      <c r="O133" s="89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0" t="s">
        <v>190</v>
      </c>
      <c r="AT133" s="230" t="s">
        <v>858</v>
      </c>
      <c r="AU133" s="230" t="s">
        <v>83</v>
      </c>
      <c r="AY133" s="15" t="s">
        <v>184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5" t="s">
        <v>81</v>
      </c>
      <c r="BK133" s="231">
        <f>ROUND(I133*H133,2)</f>
        <v>0</v>
      </c>
      <c r="BL133" s="15" t="s">
        <v>190</v>
      </c>
      <c r="BM133" s="230" t="s">
        <v>1476</v>
      </c>
    </row>
    <row r="134" s="12" customFormat="1" ht="20.88" customHeight="1">
      <c r="A134" s="12"/>
      <c r="B134" s="201"/>
      <c r="C134" s="202"/>
      <c r="D134" s="203" t="s">
        <v>72</v>
      </c>
      <c r="E134" s="215" t="s">
        <v>189</v>
      </c>
      <c r="F134" s="215" t="s">
        <v>1477</v>
      </c>
      <c r="G134" s="202"/>
      <c r="H134" s="202"/>
      <c r="I134" s="205"/>
      <c r="J134" s="216">
        <f>BK134</f>
        <v>0</v>
      </c>
      <c r="K134" s="202"/>
      <c r="L134" s="207"/>
      <c r="M134" s="208"/>
      <c r="N134" s="209"/>
      <c r="O134" s="209"/>
      <c r="P134" s="210">
        <f>P135+SUM(P136:P139)</f>
        <v>0</v>
      </c>
      <c r="Q134" s="209"/>
      <c r="R134" s="210">
        <f>R135+SUM(R136:R139)</f>
        <v>0.0034999999999999996</v>
      </c>
      <c r="S134" s="209"/>
      <c r="T134" s="211">
        <f>T135+SUM(T136:T139)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2" t="s">
        <v>81</v>
      </c>
      <c r="AT134" s="213" t="s">
        <v>72</v>
      </c>
      <c r="AU134" s="213" t="s">
        <v>83</v>
      </c>
      <c r="AY134" s="212" t="s">
        <v>184</v>
      </c>
      <c r="BK134" s="214">
        <f>BK135+SUM(BK136:BK139)</f>
        <v>0</v>
      </c>
    </row>
    <row r="135" s="2" customFormat="1" ht="33" customHeight="1">
      <c r="A135" s="36"/>
      <c r="B135" s="37"/>
      <c r="C135" s="237" t="s">
        <v>119</v>
      </c>
      <c r="D135" s="237" t="s">
        <v>858</v>
      </c>
      <c r="E135" s="238" t="s">
        <v>1478</v>
      </c>
      <c r="F135" s="239" t="s">
        <v>1479</v>
      </c>
      <c r="G135" s="240" t="s">
        <v>538</v>
      </c>
      <c r="H135" s="241">
        <v>50</v>
      </c>
      <c r="I135" s="242"/>
      <c r="J135" s="243">
        <f>ROUND(I135*H135,2)</f>
        <v>0</v>
      </c>
      <c r="K135" s="244"/>
      <c r="L135" s="42"/>
      <c r="M135" s="245" t="s">
        <v>1</v>
      </c>
      <c r="N135" s="246" t="s">
        <v>38</v>
      </c>
      <c r="O135" s="89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0" t="s">
        <v>286</v>
      </c>
      <c r="AT135" s="230" t="s">
        <v>858</v>
      </c>
      <c r="AU135" s="230" t="s">
        <v>193</v>
      </c>
      <c r="AY135" s="15" t="s">
        <v>184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5" t="s">
        <v>81</v>
      </c>
      <c r="BK135" s="231">
        <f>ROUND(I135*H135,2)</f>
        <v>0</v>
      </c>
      <c r="BL135" s="15" t="s">
        <v>286</v>
      </c>
      <c r="BM135" s="230" t="s">
        <v>1480</v>
      </c>
    </row>
    <row r="136" s="2" customFormat="1" ht="16.5" customHeight="1">
      <c r="A136" s="36"/>
      <c r="B136" s="37"/>
      <c r="C136" s="217" t="s">
        <v>8</v>
      </c>
      <c r="D136" s="217" t="s">
        <v>185</v>
      </c>
      <c r="E136" s="218" t="s">
        <v>1481</v>
      </c>
      <c r="F136" s="219" t="s">
        <v>1482</v>
      </c>
      <c r="G136" s="220" t="s">
        <v>538</v>
      </c>
      <c r="H136" s="221">
        <v>52.5</v>
      </c>
      <c r="I136" s="222"/>
      <c r="J136" s="223">
        <f>ROUND(I136*H136,2)</f>
        <v>0</v>
      </c>
      <c r="K136" s="224"/>
      <c r="L136" s="225"/>
      <c r="M136" s="226" t="s">
        <v>1</v>
      </c>
      <c r="N136" s="227" t="s">
        <v>38</v>
      </c>
      <c r="O136" s="89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0" t="s">
        <v>598</v>
      </c>
      <c r="AT136" s="230" t="s">
        <v>185</v>
      </c>
      <c r="AU136" s="230" t="s">
        <v>193</v>
      </c>
      <c r="AY136" s="15" t="s">
        <v>184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5" t="s">
        <v>81</v>
      </c>
      <c r="BK136" s="231">
        <f>ROUND(I136*H136,2)</f>
        <v>0</v>
      </c>
      <c r="BL136" s="15" t="s">
        <v>286</v>
      </c>
      <c r="BM136" s="230" t="s">
        <v>1483</v>
      </c>
    </row>
    <row r="137" s="2" customFormat="1" ht="16.5" customHeight="1">
      <c r="A137" s="36"/>
      <c r="B137" s="37"/>
      <c r="C137" s="237" t="s">
        <v>14</v>
      </c>
      <c r="D137" s="237" t="s">
        <v>858</v>
      </c>
      <c r="E137" s="238" t="s">
        <v>1484</v>
      </c>
      <c r="F137" s="239" t="s">
        <v>1485</v>
      </c>
      <c r="G137" s="240" t="s">
        <v>538</v>
      </c>
      <c r="H137" s="241">
        <v>50</v>
      </c>
      <c r="I137" s="242"/>
      <c r="J137" s="243">
        <f>ROUND(I137*H137,2)</f>
        <v>0</v>
      </c>
      <c r="K137" s="244"/>
      <c r="L137" s="42"/>
      <c r="M137" s="245" t="s">
        <v>1</v>
      </c>
      <c r="N137" s="246" t="s">
        <v>38</v>
      </c>
      <c r="O137" s="89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0" t="s">
        <v>286</v>
      </c>
      <c r="AT137" s="230" t="s">
        <v>858</v>
      </c>
      <c r="AU137" s="230" t="s">
        <v>193</v>
      </c>
      <c r="AY137" s="15" t="s">
        <v>184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5" t="s">
        <v>81</v>
      </c>
      <c r="BK137" s="231">
        <f>ROUND(I137*H137,2)</f>
        <v>0</v>
      </c>
      <c r="BL137" s="15" t="s">
        <v>286</v>
      </c>
      <c r="BM137" s="230" t="s">
        <v>1486</v>
      </c>
    </row>
    <row r="138" s="2" customFormat="1" ht="21.75" customHeight="1">
      <c r="A138" s="36"/>
      <c r="B138" s="37"/>
      <c r="C138" s="237" t="s">
        <v>114</v>
      </c>
      <c r="D138" s="237" t="s">
        <v>858</v>
      </c>
      <c r="E138" s="238" t="s">
        <v>1487</v>
      </c>
      <c r="F138" s="239" t="s">
        <v>1488</v>
      </c>
      <c r="G138" s="240" t="s">
        <v>538</v>
      </c>
      <c r="H138" s="241">
        <v>50</v>
      </c>
      <c r="I138" s="242"/>
      <c r="J138" s="243">
        <f>ROUND(I138*H138,2)</f>
        <v>0</v>
      </c>
      <c r="K138" s="244"/>
      <c r="L138" s="42"/>
      <c r="M138" s="245" t="s">
        <v>1</v>
      </c>
      <c r="N138" s="246" t="s">
        <v>38</v>
      </c>
      <c r="O138" s="89"/>
      <c r="P138" s="228">
        <f>O138*H138</f>
        <v>0</v>
      </c>
      <c r="Q138" s="228">
        <v>6.9999999999999994E-05</v>
      </c>
      <c r="R138" s="228">
        <f>Q138*H138</f>
        <v>0.0034999999999999996</v>
      </c>
      <c r="S138" s="228">
        <v>0</v>
      </c>
      <c r="T138" s="229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0" t="s">
        <v>190</v>
      </c>
      <c r="AT138" s="230" t="s">
        <v>858</v>
      </c>
      <c r="AU138" s="230" t="s">
        <v>193</v>
      </c>
      <c r="AY138" s="15" t="s">
        <v>184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5" t="s">
        <v>81</v>
      </c>
      <c r="BK138" s="231">
        <f>ROUND(I138*H138,2)</f>
        <v>0</v>
      </c>
      <c r="BL138" s="15" t="s">
        <v>190</v>
      </c>
      <c r="BM138" s="230" t="s">
        <v>1489</v>
      </c>
    </row>
    <row r="139" s="13" customFormat="1" ht="20.88" customHeight="1">
      <c r="A139" s="13"/>
      <c r="B139" s="247"/>
      <c r="C139" s="248"/>
      <c r="D139" s="249" t="s">
        <v>72</v>
      </c>
      <c r="E139" s="249" t="s">
        <v>1490</v>
      </c>
      <c r="F139" s="249" t="s">
        <v>1491</v>
      </c>
      <c r="G139" s="248"/>
      <c r="H139" s="248"/>
      <c r="I139" s="250"/>
      <c r="J139" s="251">
        <f>BK139</f>
        <v>0</v>
      </c>
      <c r="K139" s="248"/>
      <c r="L139" s="252"/>
      <c r="M139" s="253"/>
      <c r="N139" s="254"/>
      <c r="O139" s="254"/>
      <c r="P139" s="255">
        <f>SUM(P140:P142)</f>
        <v>0</v>
      </c>
      <c r="Q139" s="254"/>
      <c r="R139" s="255">
        <f>SUM(R140:R142)</f>
        <v>0</v>
      </c>
      <c r="S139" s="254"/>
      <c r="T139" s="256">
        <f>SUM(T140:T142)</f>
        <v>0</v>
      </c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R139" s="257" t="s">
        <v>81</v>
      </c>
      <c r="AT139" s="258" t="s">
        <v>72</v>
      </c>
      <c r="AU139" s="258" t="s">
        <v>193</v>
      </c>
      <c r="AY139" s="257" t="s">
        <v>184</v>
      </c>
      <c r="BK139" s="259">
        <f>SUM(BK140:BK142)</f>
        <v>0</v>
      </c>
    </row>
    <row r="140" s="2" customFormat="1" ht="33" customHeight="1">
      <c r="A140" s="36"/>
      <c r="B140" s="37"/>
      <c r="C140" s="237" t="s">
        <v>124</v>
      </c>
      <c r="D140" s="237" t="s">
        <v>858</v>
      </c>
      <c r="E140" s="238" t="s">
        <v>1492</v>
      </c>
      <c r="F140" s="239" t="s">
        <v>1493</v>
      </c>
      <c r="G140" s="240" t="s">
        <v>1494</v>
      </c>
      <c r="H140" s="241">
        <v>13.529999999999999</v>
      </c>
      <c r="I140" s="242"/>
      <c r="J140" s="243">
        <f>ROUND(I140*H140,2)</f>
        <v>0</v>
      </c>
      <c r="K140" s="244"/>
      <c r="L140" s="42"/>
      <c r="M140" s="245" t="s">
        <v>1</v>
      </c>
      <c r="N140" s="246" t="s">
        <v>38</v>
      </c>
      <c r="O140" s="89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0" t="s">
        <v>190</v>
      </c>
      <c r="AT140" s="230" t="s">
        <v>858</v>
      </c>
      <c r="AU140" s="230" t="s">
        <v>190</v>
      </c>
      <c r="AY140" s="15" t="s">
        <v>184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5" t="s">
        <v>81</v>
      </c>
      <c r="BK140" s="231">
        <f>ROUND(I140*H140,2)</f>
        <v>0</v>
      </c>
      <c r="BL140" s="15" t="s">
        <v>190</v>
      </c>
      <c r="BM140" s="230" t="s">
        <v>1495</v>
      </c>
    </row>
    <row r="141" s="2" customFormat="1" ht="21.75" customHeight="1">
      <c r="A141" s="36"/>
      <c r="B141" s="37"/>
      <c r="C141" s="237" t="s">
        <v>127</v>
      </c>
      <c r="D141" s="237" t="s">
        <v>858</v>
      </c>
      <c r="E141" s="238" t="s">
        <v>1496</v>
      </c>
      <c r="F141" s="239" t="s">
        <v>1497</v>
      </c>
      <c r="G141" s="240" t="s">
        <v>1494</v>
      </c>
      <c r="H141" s="241">
        <v>67.650000000000006</v>
      </c>
      <c r="I141" s="242"/>
      <c r="J141" s="243">
        <f>ROUND(I141*H141,2)</f>
        <v>0</v>
      </c>
      <c r="K141" s="244"/>
      <c r="L141" s="42"/>
      <c r="M141" s="245" t="s">
        <v>1</v>
      </c>
      <c r="N141" s="246" t="s">
        <v>38</v>
      </c>
      <c r="O141" s="89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0" t="s">
        <v>190</v>
      </c>
      <c r="AT141" s="230" t="s">
        <v>858</v>
      </c>
      <c r="AU141" s="230" t="s">
        <v>190</v>
      </c>
      <c r="AY141" s="15" t="s">
        <v>184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5" t="s">
        <v>81</v>
      </c>
      <c r="BK141" s="231">
        <f>ROUND(I141*H141,2)</f>
        <v>0</v>
      </c>
      <c r="BL141" s="15" t="s">
        <v>190</v>
      </c>
      <c r="BM141" s="230" t="s">
        <v>1498</v>
      </c>
    </row>
    <row r="142" s="2" customFormat="1" ht="16.5" customHeight="1">
      <c r="A142" s="36"/>
      <c r="B142" s="37"/>
      <c r="C142" s="237" t="s">
        <v>130</v>
      </c>
      <c r="D142" s="237" t="s">
        <v>858</v>
      </c>
      <c r="E142" s="238" t="s">
        <v>1499</v>
      </c>
      <c r="F142" s="239" t="s">
        <v>1500</v>
      </c>
      <c r="G142" s="240" t="s">
        <v>1494</v>
      </c>
      <c r="H142" s="241">
        <v>13.529999999999999</v>
      </c>
      <c r="I142" s="242"/>
      <c r="J142" s="243">
        <f>ROUND(I142*H142,2)</f>
        <v>0</v>
      </c>
      <c r="K142" s="244"/>
      <c r="L142" s="42"/>
      <c r="M142" s="245" t="s">
        <v>1</v>
      </c>
      <c r="N142" s="246" t="s">
        <v>38</v>
      </c>
      <c r="O142" s="89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30" t="s">
        <v>190</v>
      </c>
      <c r="AT142" s="230" t="s">
        <v>858</v>
      </c>
      <c r="AU142" s="230" t="s">
        <v>190</v>
      </c>
      <c r="AY142" s="15" t="s">
        <v>184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5" t="s">
        <v>81</v>
      </c>
      <c r="BK142" s="231">
        <f>ROUND(I142*H142,2)</f>
        <v>0</v>
      </c>
      <c r="BL142" s="15" t="s">
        <v>190</v>
      </c>
      <c r="BM142" s="230" t="s">
        <v>1501</v>
      </c>
    </row>
    <row r="143" s="12" customFormat="1" ht="20.88" customHeight="1">
      <c r="A143" s="12"/>
      <c r="B143" s="201"/>
      <c r="C143" s="202"/>
      <c r="D143" s="203" t="s">
        <v>72</v>
      </c>
      <c r="E143" s="215" t="s">
        <v>209</v>
      </c>
      <c r="F143" s="215" t="s">
        <v>1502</v>
      </c>
      <c r="G143" s="202"/>
      <c r="H143" s="202"/>
      <c r="I143" s="205"/>
      <c r="J143" s="216">
        <f>BK143</f>
        <v>0</v>
      </c>
      <c r="K143" s="202"/>
      <c r="L143" s="207"/>
      <c r="M143" s="208"/>
      <c r="N143" s="209"/>
      <c r="O143" s="209"/>
      <c r="P143" s="210">
        <f>SUM(P144:P146)</f>
        <v>0</v>
      </c>
      <c r="Q143" s="209"/>
      <c r="R143" s="210">
        <f>SUM(R144:R146)</f>
        <v>0</v>
      </c>
      <c r="S143" s="209"/>
      <c r="T143" s="211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2" t="s">
        <v>190</v>
      </c>
      <c r="AT143" s="213" t="s">
        <v>72</v>
      </c>
      <c r="AU143" s="213" t="s">
        <v>83</v>
      </c>
      <c r="AY143" s="212" t="s">
        <v>184</v>
      </c>
      <c r="BK143" s="214">
        <f>SUM(BK144:BK146)</f>
        <v>0</v>
      </c>
    </row>
    <row r="144" s="2" customFormat="1" ht="24.15" customHeight="1">
      <c r="A144" s="36"/>
      <c r="B144" s="37"/>
      <c r="C144" s="237" t="s">
        <v>209</v>
      </c>
      <c r="D144" s="237" t="s">
        <v>858</v>
      </c>
      <c r="E144" s="238" t="s">
        <v>1503</v>
      </c>
      <c r="F144" s="239" t="s">
        <v>1504</v>
      </c>
      <c r="G144" s="240" t="s">
        <v>1494</v>
      </c>
      <c r="H144" s="241">
        <v>6.7999999999999998</v>
      </c>
      <c r="I144" s="242"/>
      <c r="J144" s="243">
        <f>ROUND(I144*H144,2)</f>
        <v>0</v>
      </c>
      <c r="K144" s="244"/>
      <c r="L144" s="42"/>
      <c r="M144" s="245" t="s">
        <v>1</v>
      </c>
      <c r="N144" s="246" t="s">
        <v>38</v>
      </c>
      <c r="O144" s="89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0" t="s">
        <v>190</v>
      </c>
      <c r="AT144" s="230" t="s">
        <v>858</v>
      </c>
      <c r="AU144" s="230" t="s">
        <v>193</v>
      </c>
      <c r="AY144" s="15" t="s">
        <v>184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5" t="s">
        <v>81</v>
      </c>
      <c r="BK144" s="231">
        <f>ROUND(I144*H144,2)</f>
        <v>0</v>
      </c>
      <c r="BL144" s="15" t="s">
        <v>190</v>
      </c>
      <c r="BM144" s="230" t="s">
        <v>1505</v>
      </c>
    </row>
    <row r="145" s="2" customFormat="1" ht="33" customHeight="1">
      <c r="A145" s="36"/>
      <c r="B145" s="37"/>
      <c r="C145" s="237" t="s">
        <v>108</v>
      </c>
      <c r="D145" s="237" t="s">
        <v>858</v>
      </c>
      <c r="E145" s="238" t="s">
        <v>1506</v>
      </c>
      <c r="F145" s="239" t="s">
        <v>1507</v>
      </c>
      <c r="G145" s="240" t="s">
        <v>1494</v>
      </c>
      <c r="H145" s="241">
        <v>63</v>
      </c>
      <c r="I145" s="242"/>
      <c r="J145" s="243">
        <f>ROUND(I145*H145,2)</f>
        <v>0</v>
      </c>
      <c r="K145" s="244"/>
      <c r="L145" s="42"/>
      <c r="M145" s="245" t="s">
        <v>1</v>
      </c>
      <c r="N145" s="246" t="s">
        <v>38</v>
      </c>
      <c r="O145" s="89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0" t="s">
        <v>190</v>
      </c>
      <c r="AT145" s="230" t="s">
        <v>858</v>
      </c>
      <c r="AU145" s="230" t="s">
        <v>193</v>
      </c>
      <c r="AY145" s="15" t="s">
        <v>184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5" t="s">
        <v>81</v>
      </c>
      <c r="BK145" s="231">
        <f>ROUND(I145*H145,2)</f>
        <v>0</v>
      </c>
      <c r="BL145" s="15" t="s">
        <v>190</v>
      </c>
      <c r="BM145" s="230" t="s">
        <v>1508</v>
      </c>
    </row>
    <row r="146" s="2" customFormat="1" ht="33" customHeight="1">
      <c r="A146" s="36"/>
      <c r="B146" s="37"/>
      <c r="C146" s="237" t="s">
        <v>111</v>
      </c>
      <c r="D146" s="237" t="s">
        <v>858</v>
      </c>
      <c r="E146" s="238" t="s">
        <v>1509</v>
      </c>
      <c r="F146" s="239" t="s">
        <v>1510</v>
      </c>
      <c r="G146" s="240" t="s">
        <v>1494</v>
      </c>
      <c r="H146" s="241">
        <v>6.7300000000000004</v>
      </c>
      <c r="I146" s="242"/>
      <c r="J146" s="243">
        <f>ROUND(I146*H146,2)</f>
        <v>0</v>
      </c>
      <c r="K146" s="244"/>
      <c r="L146" s="42"/>
      <c r="M146" s="260" t="s">
        <v>1</v>
      </c>
      <c r="N146" s="261" t="s">
        <v>38</v>
      </c>
      <c r="O146" s="262"/>
      <c r="P146" s="263">
        <f>O146*H146</f>
        <v>0</v>
      </c>
      <c r="Q146" s="263">
        <v>0</v>
      </c>
      <c r="R146" s="263">
        <f>Q146*H146</f>
        <v>0</v>
      </c>
      <c r="S146" s="263">
        <v>0</v>
      </c>
      <c r="T146" s="264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0" t="s">
        <v>190</v>
      </c>
      <c r="AT146" s="230" t="s">
        <v>858</v>
      </c>
      <c r="AU146" s="230" t="s">
        <v>193</v>
      </c>
      <c r="AY146" s="15" t="s">
        <v>184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5" t="s">
        <v>81</v>
      </c>
      <c r="BK146" s="231">
        <f>ROUND(I146*H146,2)</f>
        <v>0</v>
      </c>
      <c r="BL146" s="15" t="s">
        <v>190</v>
      </c>
      <c r="BM146" s="230" t="s">
        <v>1511</v>
      </c>
    </row>
    <row r="147" s="2" customFormat="1" ht="6.96" customHeight="1">
      <c r="A147" s="36"/>
      <c r="B147" s="64"/>
      <c r="C147" s="65"/>
      <c r="D147" s="65"/>
      <c r="E147" s="65"/>
      <c r="F147" s="65"/>
      <c r="G147" s="65"/>
      <c r="H147" s="65"/>
      <c r="I147" s="65"/>
      <c r="J147" s="65"/>
      <c r="K147" s="65"/>
      <c r="L147" s="42"/>
      <c r="M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</row>
  </sheetData>
  <sheetProtection sheet="1" autoFilter="0" formatColumns="0" formatRows="0" objects="1" scenarios="1" spinCount="100000" saltValue="3elYO4jAlw7RUoCcBrAsZs/1LWxbik4/yIJDS1FNMiAQLMduH2SFFe43+S15mVBiPm29eBLdnLOhzaiOBHRGkQ==" hashValue="PgT9KUtUeqbkuAR0jRU+UGRza78iuY9hRzhgNw7XhdOVlvrMSAEE6/KyZh3oNk3ZWD3+NyBZEE23xbQRtO4n3w==" algorithmName="SHA-512" password="CC35"/>
  <autoFilter ref="C121:K14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143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83</v>
      </c>
    </row>
    <row r="4" s="1" customFormat="1" ht="24.96" customHeight="1">
      <c r="B4" s="18"/>
      <c r="D4" s="136" t="s">
        <v>144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Odborné učiliště Příbram - kompletní rekonstrukce el. rozvodů - dílny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145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1512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12. 5. 2021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tr">
        <f>IF('Rekapitulace stavby'!E11="","",'Rekapitulace stavby'!E11)</f>
        <v xml:space="preserve"> </v>
      </c>
      <c r="F15" s="36"/>
      <c r="G15" s="36"/>
      <c r="H15" s="36"/>
      <c r="I15" s="138" t="s">
        <v>26</v>
      </c>
      <c r="J15" s="141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27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29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26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31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26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33</v>
      </c>
      <c r="E30" s="36"/>
      <c r="F30" s="36"/>
      <c r="G30" s="36"/>
      <c r="H30" s="36"/>
      <c r="I30" s="36"/>
      <c r="J30" s="149">
        <f>ROUND(J117,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35</v>
      </c>
      <c r="G32" s="36"/>
      <c r="H32" s="36"/>
      <c r="I32" s="150" t="s">
        <v>34</v>
      </c>
      <c r="J32" s="150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37</v>
      </c>
      <c r="E33" s="138" t="s">
        <v>38</v>
      </c>
      <c r="F33" s="152">
        <f>ROUND((SUM(BE117:BE132)),  2)</f>
        <v>0</v>
      </c>
      <c r="G33" s="36"/>
      <c r="H33" s="36"/>
      <c r="I33" s="153">
        <v>0.20999999999999999</v>
      </c>
      <c r="J33" s="152">
        <f>ROUND(((SUM(BE117:BE132))*I33),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39</v>
      </c>
      <c r="F34" s="152">
        <f>ROUND((SUM(BF117:BF132)),  2)</f>
        <v>0</v>
      </c>
      <c r="G34" s="36"/>
      <c r="H34" s="36"/>
      <c r="I34" s="153">
        <v>0.14999999999999999</v>
      </c>
      <c r="J34" s="152">
        <f>ROUND(((SUM(BF117:BF132))*I34),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40</v>
      </c>
      <c r="F35" s="152">
        <f>ROUND((SUM(BG117:BG132)),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41</v>
      </c>
      <c r="F36" s="152">
        <f>ROUND((SUM(BH117:BH132)),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42</v>
      </c>
      <c r="F37" s="152">
        <f>ROUND((SUM(BI117:BI132)),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43</v>
      </c>
      <c r="E39" s="156"/>
      <c r="F39" s="156"/>
      <c r="G39" s="157" t="s">
        <v>44</v>
      </c>
      <c r="H39" s="158" t="s">
        <v>45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46</v>
      </c>
      <c r="E50" s="162"/>
      <c r="F50" s="162"/>
      <c r="G50" s="161" t="s">
        <v>47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48</v>
      </c>
      <c r="E61" s="164"/>
      <c r="F61" s="165" t="s">
        <v>49</v>
      </c>
      <c r="G61" s="163" t="s">
        <v>48</v>
      </c>
      <c r="H61" s="164"/>
      <c r="I61" s="164"/>
      <c r="J61" s="166" t="s">
        <v>49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50</v>
      </c>
      <c r="E65" s="167"/>
      <c r="F65" s="167"/>
      <c r="G65" s="161" t="s">
        <v>51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48</v>
      </c>
      <c r="E76" s="164"/>
      <c r="F76" s="165" t="s">
        <v>49</v>
      </c>
      <c r="G76" s="163" t="s">
        <v>48</v>
      </c>
      <c r="H76" s="164"/>
      <c r="I76" s="164"/>
      <c r="J76" s="166" t="s">
        <v>49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147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2" t="str">
        <f>E7</f>
        <v>Odborné učiliště Příbram - kompletní rekonstrukce el. rozvodů - dílny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145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22 - Vedlejší rozpočtové náklady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12. 5. 2021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148</v>
      </c>
      <c r="D94" s="174"/>
      <c r="E94" s="174"/>
      <c r="F94" s="174"/>
      <c r="G94" s="174"/>
      <c r="H94" s="174"/>
      <c r="I94" s="174"/>
      <c r="J94" s="175" t="s">
        <v>149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150</v>
      </c>
      <c r="D96" s="38"/>
      <c r="E96" s="38"/>
      <c r="F96" s="38"/>
      <c r="G96" s="38"/>
      <c r="H96" s="38"/>
      <c r="I96" s="38"/>
      <c r="J96" s="108">
        <f>J117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151</v>
      </c>
    </row>
    <row r="97" s="9" customFormat="1" ht="24.96" customHeight="1">
      <c r="A97" s="9"/>
      <c r="B97" s="177"/>
      <c r="C97" s="178"/>
      <c r="D97" s="179" t="s">
        <v>926</v>
      </c>
      <c r="E97" s="180"/>
      <c r="F97" s="180"/>
      <c r="G97" s="180"/>
      <c r="H97" s="180"/>
      <c r="I97" s="180"/>
      <c r="J97" s="181">
        <f>J118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61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="2" customFormat="1" ht="6.96" customHeight="1">
      <c r="A99" s="36"/>
      <c r="B99" s="64"/>
      <c r="C99" s="65"/>
      <c r="D99" s="65"/>
      <c r="E99" s="65"/>
      <c r="F99" s="65"/>
      <c r="G99" s="65"/>
      <c r="H99" s="65"/>
      <c r="I99" s="65"/>
      <c r="J99" s="65"/>
      <c r="K99" s="65"/>
      <c r="L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3" s="2" customFormat="1" ht="6.96" customHeight="1">
      <c r="A103" s="36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24.96" customHeight="1">
      <c r="A104" s="36"/>
      <c r="B104" s="37"/>
      <c r="C104" s="21" t="s">
        <v>170</v>
      </c>
      <c r="D104" s="38"/>
      <c r="E104" s="38"/>
      <c r="F104" s="38"/>
      <c r="G104" s="38"/>
      <c r="H104" s="38"/>
      <c r="I104" s="38"/>
      <c r="J104" s="38"/>
      <c r="K104" s="38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12" customHeight="1">
      <c r="A106" s="36"/>
      <c r="B106" s="37"/>
      <c r="C106" s="30" t="s">
        <v>16</v>
      </c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6.25" customHeight="1">
      <c r="A107" s="36"/>
      <c r="B107" s="37"/>
      <c r="C107" s="38"/>
      <c r="D107" s="38"/>
      <c r="E107" s="172" t="str">
        <f>E7</f>
        <v>Odborné učiliště Příbram - kompletní rekonstrukce el. rozvodů - dílny</v>
      </c>
      <c r="F107" s="30"/>
      <c r="G107" s="30"/>
      <c r="H107" s="30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2" customHeight="1">
      <c r="A108" s="36"/>
      <c r="B108" s="37"/>
      <c r="C108" s="30" t="s">
        <v>145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6.5" customHeight="1">
      <c r="A109" s="36"/>
      <c r="B109" s="37"/>
      <c r="C109" s="38"/>
      <c r="D109" s="38"/>
      <c r="E109" s="74" t="str">
        <f>E9</f>
        <v>22 - Vedlejší rozpočtové náklady</v>
      </c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20</v>
      </c>
      <c r="D111" s="38"/>
      <c r="E111" s="38"/>
      <c r="F111" s="25" t="str">
        <f>F12</f>
        <v xml:space="preserve"> </v>
      </c>
      <c r="G111" s="38"/>
      <c r="H111" s="38"/>
      <c r="I111" s="30" t="s">
        <v>22</v>
      </c>
      <c r="J111" s="77" t="str">
        <f>IF(J12="","",J12)</f>
        <v>12. 5. 2021</v>
      </c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5.15" customHeight="1">
      <c r="A113" s="36"/>
      <c r="B113" s="37"/>
      <c r="C113" s="30" t="s">
        <v>24</v>
      </c>
      <c r="D113" s="38"/>
      <c r="E113" s="38"/>
      <c r="F113" s="25" t="str">
        <f>E15</f>
        <v xml:space="preserve"> </v>
      </c>
      <c r="G113" s="38"/>
      <c r="H113" s="38"/>
      <c r="I113" s="30" t="s">
        <v>29</v>
      </c>
      <c r="J113" s="34" t="str">
        <f>E21</f>
        <v xml:space="preserve"> </v>
      </c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27</v>
      </c>
      <c r="D114" s="38"/>
      <c r="E114" s="38"/>
      <c r="F114" s="25" t="str">
        <f>IF(E18="","",E18)</f>
        <v>Vyplň údaj</v>
      </c>
      <c r="G114" s="38"/>
      <c r="H114" s="38"/>
      <c r="I114" s="30" t="s">
        <v>31</v>
      </c>
      <c r="J114" s="34" t="str">
        <f>E24</f>
        <v xml:space="preserve"> 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0.32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11" customFormat="1" ht="29.28" customHeight="1">
      <c r="A116" s="189"/>
      <c r="B116" s="190"/>
      <c r="C116" s="191" t="s">
        <v>171</v>
      </c>
      <c r="D116" s="192" t="s">
        <v>58</v>
      </c>
      <c r="E116" s="192" t="s">
        <v>54</v>
      </c>
      <c r="F116" s="192" t="s">
        <v>55</v>
      </c>
      <c r="G116" s="192" t="s">
        <v>172</v>
      </c>
      <c r="H116" s="192" t="s">
        <v>173</v>
      </c>
      <c r="I116" s="192" t="s">
        <v>174</v>
      </c>
      <c r="J116" s="193" t="s">
        <v>149</v>
      </c>
      <c r="K116" s="194" t="s">
        <v>175</v>
      </c>
      <c r="L116" s="195"/>
      <c r="M116" s="98" t="s">
        <v>1</v>
      </c>
      <c r="N116" s="99" t="s">
        <v>37</v>
      </c>
      <c r="O116" s="99" t="s">
        <v>176</v>
      </c>
      <c r="P116" s="99" t="s">
        <v>177</v>
      </c>
      <c r="Q116" s="99" t="s">
        <v>178</v>
      </c>
      <c r="R116" s="99" t="s">
        <v>179</v>
      </c>
      <c r="S116" s="99" t="s">
        <v>180</v>
      </c>
      <c r="T116" s="100" t="s">
        <v>181</v>
      </c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</row>
    <row r="117" s="2" customFormat="1" ht="22.8" customHeight="1">
      <c r="A117" s="36"/>
      <c r="B117" s="37"/>
      <c r="C117" s="105" t="s">
        <v>182</v>
      </c>
      <c r="D117" s="38"/>
      <c r="E117" s="38"/>
      <c r="F117" s="38"/>
      <c r="G117" s="38"/>
      <c r="H117" s="38"/>
      <c r="I117" s="38"/>
      <c r="J117" s="196">
        <f>BK117</f>
        <v>0</v>
      </c>
      <c r="K117" s="38"/>
      <c r="L117" s="42"/>
      <c r="M117" s="101"/>
      <c r="N117" s="197"/>
      <c r="O117" s="102"/>
      <c r="P117" s="198">
        <f>P118</f>
        <v>0</v>
      </c>
      <c r="Q117" s="102"/>
      <c r="R117" s="198">
        <f>R118</f>
        <v>0</v>
      </c>
      <c r="S117" s="102"/>
      <c r="T117" s="199">
        <f>T118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5" t="s">
        <v>72</v>
      </c>
      <c r="AU117" s="15" t="s">
        <v>151</v>
      </c>
      <c r="BK117" s="200">
        <f>BK118</f>
        <v>0</v>
      </c>
    </row>
    <row r="118" s="12" customFormat="1" ht="25.92" customHeight="1">
      <c r="A118" s="12"/>
      <c r="B118" s="201"/>
      <c r="C118" s="202"/>
      <c r="D118" s="203" t="s">
        <v>72</v>
      </c>
      <c r="E118" s="204" t="s">
        <v>995</v>
      </c>
      <c r="F118" s="204" t="s">
        <v>142</v>
      </c>
      <c r="G118" s="202"/>
      <c r="H118" s="202"/>
      <c r="I118" s="205"/>
      <c r="J118" s="206">
        <f>BK118</f>
        <v>0</v>
      </c>
      <c r="K118" s="202"/>
      <c r="L118" s="207"/>
      <c r="M118" s="208"/>
      <c r="N118" s="209"/>
      <c r="O118" s="209"/>
      <c r="P118" s="210">
        <f>SUM(P119:P132)</f>
        <v>0</v>
      </c>
      <c r="Q118" s="209"/>
      <c r="R118" s="210">
        <f>SUM(R119:R132)</f>
        <v>0</v>
      </c>
      <c r="S118" s="209"/>
      <c r="T118" s="211">
        <f>SUM(T119:T132)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2" t="s">
        <v>199</v>
      </c>
      <c r="AT118" s="213" t="s">
        <v>72</v>
      </c>
      <c r="AU118" s="213" t="s">
        <v>73</v>
      </c>
      <c r="AY118" s="212" t="s">
        <v>184</v>
      </c>
      <c r="BK118" s="214">
        <f>SUM(BK119:BK132)</f>
        <v>0</v>
      </c>
    </row>
    <row r="119" s="2" customFormat="1" ht="16.5" customHeight="1">
      <c r="A119" s="36"/>
      <c r="B119" s="37"/>
      <c r="C119" s="237" t="s">
        <v>81</v>
      </c>
      <c r="D119" s="237" t="s">
        <v>858</v>
      </c>
      <c r="E119" s="238" t="s">
        <v>1513</v>
      </c>
      <c r="F119" s="239" t="s">
        <v>1514</v>
      </c>
      <c r="G119" s="240" t="s">
        <v>560</v>
      </c>
      <c r="H119" s="241">
        <v>1</v>
      </c>
      <c r="I119" s="242"/>
      <c r="J119" s="243">
        <f>ROUND(I119*H119,2)</f>
        <v>0</v>
      </c>
      <c r="K119" s="244"/>
      <c r="L119" s="42"/>
      <c r="M119" s="245" t="s">
        <v>1</v>
      </c>
      <c r="N119" s="246" t="s">
        <v>38</v>
      </c>
      <c r="O119" s="89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30" t="s">
        <v>1000</v>
      </c>
      <c r="AT119" s="230" t="s">
        <v>858</v>
      </c>
      <c r="AU119" s="230" t="s">
        <v>81</v>
      </c>
      <c r="AY119" s="15" t="s">
        <v>184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5" t="s">
        <v>81</v>
      </c>
      <c r="BK119" s="231">
        <f>ROUND(I119*H119,2)</f>
        <v>0</v>
      </c>
      <c r="BL119" s="15" t="s">
        <v>1000</v>
      </c>
      <c r="BM119" s="230" t="s">
        <v>1515</v>
      </c>
    </row>
    <row r="120" s="2" customFormat="1" ht="16.5" customHeight="1">
      <c r="A120" s="36"/>
      <c r="B120" s="37"/>
      <c r="C120" s="237" t="s">
        <v>196</v>
      </c>
      <c r="D120" s="237" t="s">
        <v>858</v>
      </c>
      <c r="E120" s="238" t="s">
        <v>1516</v>
      </c>
      <c r="F120" s="239" t="s">
        <v>1517</v>
      </c>
      <c r="G120" s="240" t="s">
        <v>560</v>
      </c>
      <c r="H120" s="241">
        <v>1</v>
      </c>
      <c r="I120" s="242"/>
      <c r="J120" s="243">
        <f>ROUND(I120*H120,2)</f>
        <v>0</v>
      </c>
      <c r="K120" s="244"/>
      <c r="L120" s="42"/>
      <c r="M120" s="245" t="s">
        <v>1</v>
      </c>
      <c r="N120" s="246" t="s">
        <v>38</v>
      </c>
      <c r="O120" s="89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230" t="s">
        <v>1000</v>
      </c>
      <c r="AT120" s="230" t="s">
        <v>858</v>
      </c>
      <c r="AU120" s="230" t="s">
        <v>81</v>
      </c>
      <c r="AY120" s="15" t="s">
        <v>184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5" t="s">
        <v>81</v>
      </c>
      <c r="BK120" s="231">
        <f>ROUND(I120*H120,2)</f>
        <v>0</v>
      </c>
      <c r="BL120" s="15" t="s">
        <v>1000</v>
      </c>
      <c r="BM120" s="230" t="s">
        <v>1518</v>
      </c>
    </row>
    <row r="121" s="2" customFormat="1" ht="16.5" customHeight="1">
      <c r="A121" s="36"/>
      <c r="B121" s="37"/>
      <c r="C121" s="237" t="s">
        <v>83</v>
      </c>
      <c r="D121" s="237" t="s">
        <v>858</v>
      </c>
      <c r="E121" s="238" t="s">
        <v>1519</v>
      </c>
      <c r="F121" s="239" t="s">
        <v>1520</v>
      </c>
      <c r="G121" s="240" t="s">
        <v>560</v>
      </c>
      <c r="H121" s="241">
        <v>1</v>
      </c>
      <c r="I121" s="242"/>
      <c r="J121" s="243">
        <f>ROUND(I121*H121,2)</f>
        <v>0</v>
      </c>
      <c r="K121" s="244"/>
      <c r="L121" s="42"/>
      <c r="M121" s="245" t="s">
        <v>1</v>
      </c>
      <c r="N121" s="246" t="s">
        <v>38</v>
      </c>
      <c r="O121" s="89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30" t="s">
        <v>1000</v>
      </c>
      <c r="AT121" s="230" t="s">
        <v>858</v>
      </c>
      <c r="AU121" s="230" t="s">
        <v>81</v>
      </c>
      <c r="AY121" s="15" t="s">
        <v>184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5" t="s">
        <v>81</v>
      </c>
      <c r="BK121" s="231">
        <f>ROUND(I121*H121,2)</f>
        <v>0</v>
      </c>
      <c r="BL121" s="15" t="s">
        <v>1000</v>
      </c>
      <c r="BM121" s="230" t="s">
        <v>1521</v>
      </c>
    </row>
    <row r="122" s="2" customFormat="1" ht="16.5" customHeight="1">
      <c r="A122" s="36"/>
      <c r="B122" s="37"/>
      <c r="C122" s="237" t="s">
        <v>193</v>
      </c>
      <c r="D122" s="237" t="s">
        <v>858</v>
      </c>
      <c r="E122" s="238" t="s">
        <v>1522</v>
      </c>
      <c r="F122" s="239" t="s">
        <v>1523</v>
      </c>
      <c r="G122" s="240" t="s">
        <v>560</v>
      </c>
      <c r="H122" s="241">
        <v>1</v>
      </c>
      <c r="I122" s="242"/>
      <c r="J122" s="243">
        <f>ROUND(I122*H122,2)</f>
        <v>0</v>
      </c>
      <c r="K122" s="244"/>
      <c r="L122" s="42"/>
      <c r="M122" s="245" t="s">
        <v>1</v>
      </c>
      <c r="N122" s="246" t="s">
        <v>38</v>
      </c>
      <c r="O122" s="89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30" t="s">
        <v>1000</v>
      </c>
      <c r="AT122" s="230" t="s">
        <v>858</v>
      </c>
      <c r="AU122" s="230" t="s">
        <v>81</v>
      </c>
      <c r="AY122" s="15" t="s">
        <v>184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5" t="s">
        <v>81</v>
      </c>
      <c r="BK122" s="231">
        <f>ROUND(I122*H122,2)</f>
        <v>0</v>
      </c>
      <c r="BL122" s="15" t="s">
        <v>1000</v>
      </c>
      <c r="BM122" s="230" t="s">
        <v>1524</v>
      </c>
    </row>
    <row r="123" s="2" customFormat="1" ht="16.5" customHeight="1">
      <c r="A123" s="36"/>
      <c r="B123" s="37"/>
      <c r="C123" s="237" t="s">
        <v>190</v>
      </c>
      <c r="D123" s="237" t="s">
        <v>858</v>
      </c>
      <c r="E123" s="238" t="s">
        <v>1525</v>
      </c>
      <c r="F123" s="239" t="s">
        <v>1526</v>
      </c>
      <c r="G123" s="240" t="s">
        <v>560</v>
      </c>
      <c r="H123" s="241">
        <v>1</v>
      </c>
      <c r="I123" s="242"/>
      <c r="J123" s="243">
        <f>ROUND(I123*H123,2)</f>
        <v>0</v>
      </c>
      <c r="K123" s="244"/>
      <c r="L123" s="42"/>
      <c r="M123" s="245" t="s">
        <v>1</v>
      </c>
      <c r="N123" s="246" t="s">
        <v>38</v>
      </c>
      <c r="O123" s="89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30" t="s">
        <v>1000</v>
      </c>
      <c r="AT123" s="230" t="s">
        <v>858</v>
      </c>
      <c r="AU123" s="230" t="s">
        <v>81</v>
      </c>
      <c r="AY123" s="15" t="s">
        <v>184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5" t="s">
        <v>81</v>
      </c>
      <c r="BK123" s="231">
        <f>ROUND(I123*H123,2)</f>
        <v>0</v>
      </c>
      <c r="BL123" s="15" t="s">
        <v>1000</v>
      </c>
      <c r="BM123" s="230" t="s">
        <v>1527</v>
      </c>
    </row>
    <row r="124" s="2" customFormat="1" ht="16.5" customHeight="1">
      <c r="A124" s="36"/>
      <c r="B124" s="37"/>
      <c r="C124" s="237" t="s">
        <v>199</v>
      </c>
      <c r="D124" s="237" t="s">
        <v>858</v>
      </c>
      <c r="E124" s="238" t="s">
        <v>1528</v>
      </c>
      <c r="F124" s="239" t="s">
        <v>1529</v>
      </c>
      <c r="G124" s="240" t="s">
        <v>560</v>
      </c>
      <c r="H124" s="241">
        <v>1</v>
      </c>
      <c r="I124" s="242"/>
      <c r="J124" s="243">
        <f>ROUND(I124*H124,2)</f>
        <v>0</v>
      </c>
      <c r="K124" s="244"/>
      <c r="L124" s="42"/>
      <c r="M124" s="245" t="s">
        <v>1</v>
      </c>
      <c r="N124" s="246" t="s">
        <v>38</v>
      </c>
      <c r="O124" s="89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30" t="s">
        <v>1000</v>
      </c>
      <c r="AT124" s="230" t="s">
        <v>858</v>
      </c>
      <c r="AU124" s="230" t="s">
        <v>81</v>
      </c>
      <c r="AY124" s="15" t="s">
        <v>184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5" t="s">
        <v>81</v>
      </c>
      <c r="BK124" s="231">
        <f>ROUND(I124*H124,2)</f>
        <v>0</v>
      </c>
      <c r="BL124" s="15" t="s">
        <v>1000</v>
      </c>
      <c r="BM124" s="230" t="s">
        <v>1530</v>
      </c>
    </row>
    <row r="125" s="2" customFormat="1" ht="16.5" customHeight="1">
      <c r="A125" s="36"/>
      <c r="B125" s="37"/>
      <c r="C125" s="237" t="s">
        <v>204</v>
      </c>
      <c r="D125" s="237" t="s">
        <v>858</v>
      </c>
      <c r="E125" s="238" t="s">
        <v>1531</v>
      </c>
      <c r="F125" s="239" t="s">
        <v>1532</v>
      </c>
      <c r="G125" s="240" t="s">
        <v>560</v>
      </c>
      <c r="H125" s="241">
        <v>1</v>
      </c>
      <c r="I125" s="242"/>
      <c r="J125" s="243">
        <f>ROUND(I125*H125,2)</f>
        <v>0</v>
      </c>
      <c r="K125" s="244"/>
      <c r="L125" s="42"/>
      <c r="M125" s="245" t="s">
        <v>1</v>
      </c>
      <c r="N125" s="246" t="s">
        <v>38</v>
      </c>
      <c r="O125" s="89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30" t="s">
        <v>1000</v>
      </c>
      <c r="AT125" s="230" t="s">
        <v>858</v>
      </c>
      <c r="AU125" s="230" t="s">
        <v>81</v>
      </c>
      <c r="AY125" s="15" t="s">
        <v>184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5" t="s">
        <v>81</v>
      </c>
      <c r="BK125" s="231">
        <f>ROUND(I125*H125,2)</f>
        <v>0</v>
      </c>
      <c r="BL125" s="15" t="s">
        <v>1000</v>
      </c>
      <c r="BM125" s="230" t="s">
        <v>1533</v>
      </c>
    </row>
    <row r="126" s="2" customFormat="1" ht="16.5" customHeight="1">
      <c r="A126" s="36"/>
      <c r="B126" s="37"/>
      <c r="C126" s="237" t="s">
        <v>189</v>
      </c>
      <c r="D126" s="237" t="s">
        <v>858</v>
      </c>
      <c r="E126" s="238" t="s">
        <v>1534</v>
      </c>
      <c r="F126" s="239" t="s">
        <v>1535</v>
      </c>
      <c r="G126" s="240" t="s">
        <v>1536</v>
      </c>
      <c r="H126" s="241">
        <v>1</v>
      </c>
      <c r="I126" s="242"/>
      <c r="J126" s="243">
        <f>ROUND(I126*H126,2)</f>
        <v>0</v>
      </c>
      <c r="K126" s="244"/>
      <c r="L126" s="42"/>
      <c r="M126" s="245" t="s">
        <v>1</v>
      </c>
      <c r="N126" s="246" t="s">
        <v>38</v>
      </c>
      <c r="O126" s="89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0" t="s">
        <v>1000</v>
      </c>
      <c r="AT126" s="230" t="s">
        <v>858</v>
      </c>
      <c r="AU126" s="230" t="s">
        <v>81</v>
      </c>
      <c r="AY126" s="15" t="s">
        <v>184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5" t="s">
        <v>81</v>
      </c>
      <c r="BK126" s="231">
        <f>ROUND(I126*H126,2)</f>
        <v>0</v>
      </c>
      <c r="BL126" s="15" t="s">
        <v>1000</v>
      </c>
      <c r="BM126" s="230" t="s">
        <v>1537</v>
      </c>
    </row>
    <row r="127" s="2" customFormat="1" ht="16.5" customHeight="1">
      <c r="A127" s="36"/>
      <c r="B127" s="37"/>
      <c r="C127" s="237" t="s">
        <v>209</v>
      </c>
      <c r="D127" s="237" t="s">
        <v>858</v>
      </c>
      <c r="E127" s="238" t="s">
        <v>1538</v>
      </c>
      <c r="F127" s="239" t="s">
        <v>1539</v>
      </c>
      <c r="G127" s="240" t="s">
        <v>1536</v>
      </c>
      <c r="H127" s="241">
        <v>1</v>
      </c>
      <c r="I127" s="242"/>
      <c r="J127" s="243">
        <f>ROUND(I127*H127,2)</f>
        <v>0</v>
      </c>
      <c r="K127" s="244"/>
      <c r="L127" s="42"/>
      <c r="M127" s="245" t="s">
        <v>1</v>
      </c>
      <c r="N127" s="246" t="s">
        <v>38</v>
      </c>
      <c r="O127" s="89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0" t="s">
        <v>1000</v>
      </c>
      <c r="AT127" s="230" t="s">
        <v>858</v>
      </c>
      <c r="AU127" s="230" t="s">
        <v>81</v>
      </c>
      <c r="AY127" s="15" t="s">
        <v>184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5" t="s">
        <v>81</v>
      </c>
      <c r="BK127" s="231">
        <f>ROUND(I127*H127,2)</f>
        <v>0</v>
      </c>
      <c r="BL127" s="15" t="s">
        <v>1000</v>
      </c>
      <c r="BM127" s="230" t="s">
        <v>1540</v>
      </c>
    </row>
    <row r="128" s="2" customFormat="1">
      <c r="A128" s="36"/>
      <c r="B128" s="37"/>
      <c r="C128" s="38"/>
      <c r="D128" s="232" t="s">
        <v>243</v>
      </c>
      <c r="E128" s="38"/>
      <c r="F128" s="233" t="s">
        <v>1541</v>
      </c>
      <c r="G128" s="38"/>
      <c r="H128" s="38"/>
      <c r="I128" s="234"/>
      <c r="J128" s="38"/>
      <c r="K128" s="38"/>
      <c r="L128" s="42"/>
      <c r="M128" s="235"/>
      <c r="N128" s="236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243</v>
      </c>
      <c r="AU128" s="15" t="s">
        <v>81</v>
      </c>
    </row>
    <row r="129" s="2" customFormat="1" ht="16.5" customHeight="1">
      <c r="A129" s="36"/>
      <c r="B129" s="37"/>
      <c r="C129" s="237" t="s">
        <v>108</v>
      </c>
      <c r="D129" s="237" t="s">
        <v>858</v>
      </c>
      <c r="E129" s="238" t="s">
        <v>1542</v>
      </c>
      <c r="F129" s="239" t="s">
        <v>1543</v>
      </c>
      <c r="G129" s="240" t="s">
        <v>560</v>
      </c>
      <c r="H129" s="241">
        <v>1</v>
      </c>
      <c r="I129" s="242"/>
      <c r="J129" s="243">
        <f>ROUND(I129*H129,2)</f>
        <v>0</v>
      </c>
      <c r="K129" s="244"/>
      <c r="L129" s="42"/>
      <c r="M129" s="245" t="s">
        <v>1</v>
      </c>
      <c r="N129" s="246" t="s">
        <v>38</v>
      </c>
      <c r="O129" s="89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0" t="s">
        <v>1000</v>
      </c>
      <c r="AT129" s="230" t="s">
        <v>858</v>
      </c>
      <c r="AU129" s="230" t="s">
        <v>81</v>
      </c>
      <c r="AY129" s="15" t="s">
        <v>184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5" t="s">
        <v>81</v>
      </c>
      <c r="BK129" s="231">
        <f>ROUND(I129*H129,2)</f>
        <v>0</v>
      </c>
      <c r="BL129" s="15" t="s">
        <v>1000</v>
      </c>
      <c r="BM129" s="230" t="s">
        <v>1544</v>
      </c>
    </row>
    <row r="130" s="2" customFormat="1" ht="16.5" customHeight="1">
      <c r="A130" s="36"/>
      <c r="B130" s="37"/>
      <c r="C130" s="237" t="s">
        <v>111</v>
      </c>
      <c r="D130" s="237" t="s">
        <v>858</v>
      </c>
      <c r="E130" s="238" t="s">
        <v>1545</v>
      </c>
      <c r="F130" s="239" t="s">
        <v>1546</v>
      </c>
      <c r="G130" s="240" t="s">
        <v>560</v>
      </c>
      <c r="H130" s="241">
        <v>1</v>
      </c>
      <c r="I130" s="242"/>
      <c r="J130" s="243">
        <f>ROUND(I130*H130,2)</f>
        <v>0</v>
      </c>
      <c r="K130" s="244"/>
      <c r="L130" s="42"/>
      <c r="M130" s="245" t="s">
        <v>1</v>
      </c>
      <c r="N130" s="246" t="s">
        <v>38</v>
      </c>
      <c r="O130" s="89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0" t="s">
        <v>1000</v>
      </c>
      <c r="AT130" s="230" t="s">
        <v>858</v>
      </c>
      <c r="AU130" s="230" t="s">
        <v>81</v>
      </c>
      <c r="AY130" s="15" t="s">
        <v>184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5" t="s">
        <v>81</v>
      </c>
      <c r="BK130" s="231">
        <f>ROUND(I130*H130,2)</f>
        <v>0</v>
      </c>
      <c r="BL130" s="15" t="s">
        <v>1000</v>
      </c>
      <c r="BM130" s="230" t="s">
        <v>1547</v>
      </c>
    </row>
    <row r="131" s="2" customFormat="1" ht="16.5" customHeight="1">
      <c r="A131" s="36"/>
      <c r="B131" s="37"/>
      <c r="C131" s="237" t="s">
        <v>114</v>
      </c>
      <c r="D131" s="237" t="s">
        <v>858</v>
      </c>
      <c r="E131" s="238" t="s">
        <v>1548</v>
      </c>
      <c r="F131" s="239" t="s">
        <v>1549</v>
      </c>
      <c r="G131" s="240" t="s">
        <v>1536</v>
      </c>
      <c r="H131" s="241">
        <v>1</v>
      </c>
      <c r="I131" s="242"/>
      <c r="J131" s="243">
        <f>ROUND(I131*H131,2)</f>
        <v>0</v>
      </c>
      <c r="K131" s="244"/>
      <c r="L131" s="42"/>
      <c r="M131" s="245" t="s">
        <v>1</v>
      </c>
      <c r="N131" s="246" t="s">
        <v>38</v>
      </c>
      <c r="O131" s="89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0" t="s">
        <v>1000</v>
      </c>
      <c r="AT131" s="230" t="s">
        <v>858</v>
      </c>
      <c r="AU131" s="230" t="s">
        <v>81</v>
      </c>
      <c r="AY131" s="15" t="s">
        <v>184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5" t="s">
        <v>81</v>
      </c>
      <c r="BK131" s="231">
        <f>ROUND(I131*H131,2)</f>
        <v>0</v>
      </c>
      <c r="BL131" s="15" t="s">
        <v>1000</v>
      </c>
      <c r="BM131" s="230" t="s">
        <v>1550</v>
      </c>
    </row>
    <row r="132" s="2" customFormat="1" ht="16.5" customHeight="1">
      <c r="A132" s="36"/>
      <c r="B132" s="37"/>
      <c r="C132" s="237" t="s">
        <v>14</v>
      </c>
      <c r="D132" s="237" t="s">
        <v>858</v>
      </c>
      <c r="E132" s="238" t="s">
        <v>1551</v>
      </c>
      <c r="F132" s="239" t="s">
        <v>1552</v>
      </c>
      <c r="G132" s="240" t="s">
        <v>560</v>
      </c>
      <c r="H132" s="241">
        <v>1</v>
      </c>
      <c r="I132" s="242"/>
      <c r="J132" s="243">
        <f>ROUND(I132*H132,2)</f>
        <v>0</v>
      </c>
      <c r="K132" s="244"/>
      <c r="L132" s="42"/>
      <c r="M132" s="260" t="s">
        <v>1</v>
      </c>
      <c r="N132" s="261" t="s">
        <v>38</v>
      </c>
      <c r="O132" s="262"/>
      <c r="P132" s="263">
        <f>O132*H132</f>
        <v>0</v>
      </c>
      <c r="Q132" s="263">
        <v>0</v>
      </c>
      <c r="R132" s="263">
        <f>Q132*H132</f>
        <v>0</v>
      </c>
      <c r="S132" s="263">
        <v>0</v>
      </c>
      <c r="T132" s="264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0" t="s">
        <v>1000</v>
      </c>
      <c r="AT132" s="230" t="s">
        <v>858</v>
      </c>
      <c r="AU132" s="230" t="s">
        <v>81</v>
      </c>
      <c r="AY132" s="15" t="s">
        <v>184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5" t="s">
        <v>81</v>
      </c>
      <c r="BK132" s="231">
        <f>ROUND(I132*H132,2)</f>
        <v>0</v>
      </c>
      <c r="BL132" s="15" t="s">
        <v>1000</v>
      </c>
      <c r="BM132" s="230" t="s">
        <v>1553</v>
      </c>
    </row>
    <row r="133" s="2" customFormat="1" ht="6.96" customHeight="1">
      <c r="A133" s="36"/>
      <c r="B133" s="64"/>
      <c r="C133" s="65"/>
      <c r="D133" s="65"/>
      <c r="E133" s="65"/>
      <c r="F133" s="65"/>
      <c r="G133" s="65"/>
      <c r="H133" s="65"/>
      <c r="I133" s="65"/>
      <c r="J133" s="65"/>
      <c r="K133" s="65"/>
      <c r="L133" s="42"/>
      <c r="M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</sheetData>
  <sheetProtection sheet="1" autoFilter="0" formatColumns="0" formatRows="0" objects="1" scenarios="1" spinCount="100000" saltValue="9gscXEVUHx1ayzGjKC3yHoZ6VPa6lcVFkuxp6Cnc8m0IMP7yQIMILIt5Plzka+xbw5xsqNmvFFJUljhlBcHg6A==" hashValue="Hji6SZZF1Pimo5y/50mAPuw1L0HsihJHCmGVjMhUXwfekJJ+MQ2KjbJOIecRUhsAiSzEHMp1vw+fOJX/2elBJg==" algorithmName="SHA-512" password="CC35"/>
  <autoFilter ref="C116:K132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DESKTOP-PHAMV49\petrw</dc:creator>
  <cp:lastModifiedBy>DESKTOP-PHAMV49\petrw</cp:lastModifiedBy>
  <dcterms:created xsi:type="dcterms:W3CDTF">2022-06-09T12:15:07Z</dcterms:created>
  <dcterms:modified xsi:type="dcterms:W3CDTF">2022-06-09T12:15:46Z</dcterms:modified>
</cp:coreProperties>
</file>