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 " sheetId="1" r:id="rId1"/>
    <sheet name="rozpočet" sheetId="2" r:id="rId2"/>
    <sheet name="sanace" sheetId="3" r:id="rId3"/>
  </sheets>
  <definedNames>
    <definedName name="_xlnm.Print_Area" localSheetId="2">'sanace'!$A$1:$F$13</definedName>
  </definedNames>
  <calcPr fullCalcOnLoad="1"/>
</workbook>
</file>

<file path=xl/sharedStrings.xml><?xml version="1.0" encoding="utf-8"?>
<sst xmlns="http://schemas.openxmlformats.org/spreadsheetml/2006/main" count="156" uniqueCount="110">
  <si>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</si>
  <si>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</si>
  <si>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</si>
  <si>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</si>
  <si>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</si>
  <si>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</si>
  <si>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</si>
  <si>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</si>
  <si>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</si>
  <si>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</si>
  <si>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</si>
  <si>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</si>
  <si>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</si>
  <si>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</si>
  <si>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</si>
  <si>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</si>
  <si>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</si>
  <si>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</si>
  <si>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</si>
  <si>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</si>
  <si>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</si>
  <si>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</si>
  <si>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</si>
  <si>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</si>
  <si>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</si>
  <si>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</si>
  <si>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</si>
  <si>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</si>
  <si>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</si>
  <si>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</si>
  <si>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</si>
  <si>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</si>
  <si>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</si>
  <si>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</si>
  <si>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</si>
  <si>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</si>
  <si>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</si>
  <si>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</si>
  <si>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</si>
  <si>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</si>
  <si>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</si>
  <si>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</si>
  <si>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</si>
  <si>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</si>
  <si>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</si>
  <si>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</si>
  <si>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</si>
  <si>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</si>
  <si>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</si>
  <si>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</si>
  <si>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</si>
  <si>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</si>
  <si>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</si>
  <si>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</si>
  <si>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</si>
  <si>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</si>
  <si>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</si>
  <si>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</si>
  <si>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</si>
  <si>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</si>
  <si>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</si>
  <si>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</si>
  <si>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</si>
  <si>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</si>
  <si>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m3</t>
  </si>
  <si>
    <t xml:space="preserve">řezání asfaltového krytu vozovek do 50mm </t>
  </si>
  <si>
    <t>čištění vozovek samosběrem</t>
  </si>
  <si>
    <t>574A44</t>
  </si>
  <si>
    <t>čištění krajnic od nánosu  tl do 100 mm s odvozem na skládku</t>
  </si>
  <si>
    <t xml:space="preserve">zpevnění krajnic z recyklátu do tl. 100mm  </t>
  </si>
  <si>
    <t>VDZ V2 - 12,5 cm , barvou,  základní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</si>
  <si>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</si>
  <si>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</si>
  <si>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</si>
  <si>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</si>
  <si>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</si>
  <si>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agregovaná pol.</t>
  </si>
  <si>
    <t>574A04</t>
  </si>
  <si>
    <t>Opravy 2022</t>
  </si>
  <si>
    <t>Číslo položky   OTSKP</t>
  </si>
  <si>
    <t>ODKOPÁVKY A PROKOPÁVKY OBECNÉ TŘ. III, ODVOZ DO 20KM</t>
  </si>
  <si>
    <t xml:space="preserve">Celkem sanace   </t>
  </si>
  <si>
    <t xml:space="preserve">Zpracoval:   </t>
  </si>
  <si>
    <t xml:space="preserve">Datum:   </t>
  </si>
  <si>
    <t>Asfaltový beton pro obrusné vrstvy ACO 11S (vyrovnávka)</t>
  </si>
  <si>
    <t xml:space="preserve">asfalt. beton ACO 11S  50/70 tl. 50 mm,  </t>
  </si>
  <si>
    <t xml:space="preserve">správní cestmistr:  </t>
  </si>
  <si>
    <t xml:space="preserve">provozní cestmistr:  </t>
  </si>
  <si>
    <t>frézování spár š. do 10mm , hl. do 20mm</t>
  </si>
  <si>
    <t xml:space="preserve">Zalévání spár dilatační asf. zálivkou  </t>
  </si>
  <si>
    <t>III/2403 hranice CMS - Horoměřice</t>
  </si>
  <si>
    <t>00066001</t>
  </si>
  <si>
    <t>X/2022</t>
  </si>
  <si>
    <t>Bc. Zbyněk Řezáč</t>
  </si>
  <si>
    <r>
      <t xml:space="preserve">Stavba:    </t>
    </r>
    <r>
      <rPr>
        <b/>
        <sz val="12"/>
        <rFont val="Arial CE"/>
        <family val="2"/>
      </rPr>
      <t>III/2403  hranice CMS - Horoměřice</t>
    </r>
  </si>
  <si>
    <t xml:space="preserve">Objekt:    sil. III/2403 v km  0,300 - 1,161 </t>
  </si>
  <si>
    <t>015112</t>
  </si>
  <si>
    <t>poplatky za likvidaci odpadu nekontaminovaných</t>
  </si>
  <si>
    <t>spojovací postřik ze sil. emulze do 1,0kg/m2</t>
  </si>
  <si>
    <t>frézování  asfalt. ploch do tl. 3cm , odvoz do 20km</t>
  </si>
  <si>
    <t xml:space="preserve">Lokální sanace konstrukčních vrstevhl. 41cm - agregovaná položka                  </t>
  </si>
  <si>
    <t xml:space="preserve">SEPARAČNÍ GEOTEXTILIE </t>
  </si>
  <si>
    <t>VOZOVKOVÉ VRSTVY ZE ŠTĚRKOPÍSKU TL. DO 50MM</t>
  </si>
  <si>
    <t>VOZOVKOVÉ VRSTVY ZE ŠTĚRKODRTI TL.  300MM</t>
  </si>
  <si>
    <t>574E58</t>
  </si>
  <si>
    <t>ASFALTOVÝ BETON PRO PODKLADNÍ VRSTVY ACP 22+, 22S TL. 60MM</t>
  </si>
  <si>
    <t>INFILTRAČNÍ POSTŘIK ASFALTOVÝ DO 2,0KG/M2</t>
  </si>
  <si>
    <t xml:space="preserve">Sanace konstrukčních vrstev tl. 410 mm  </t>
  </si>
  <si>
    <t>POPLATKY ZA LIKVIDACŮ ODPADŮ KONTAMINOVANÝCH  Z DEHTEM ve třídě ZAS-T3</t>
  </si>
  <si>
    <t xml:space="preserve"> sil. III/2403 v km 0,300 - 1,161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</si>
</sst>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9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49" fontId="10" fillId="0" borderId="17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2" fontId="9" fillId="0" borderId="16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2" fontId="9" fillId="0" borderId="18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23" xfId="0" applyNumberFormat="1" applyFont="1" applyBorder="1" applyAlignment="1" applyProtection="1">
      <alignment horizontal="right" vertical="center"/>
      <protection/>
    </xf>
    <xf numFmtId="4" fontId="9" fillId="0" borderId="24" xfId="0" applyNumberFormat="1" applyFont="1" applyBorder="1" applyAlignment="1" applyProtection="1">
      <alignment horizontal="right" vertical="center"/>
      <protection/>
    </xf>
    <xf numFmtId="4" fontId="18" fillId="0" borderId="30" xfId="0" applyNumberFormat="1" applyFont="1" applyBorder="1" applyAlignment="1" applyProtection="1">
      <alignment vertical="top"/>
      <protection/>
    </xf>
    <xf numFmtId="0" fontId="22" fillId="0" borderId="31" xfId="0" applyFont="1" applyBorder="1" applyAlignment="1" applyProtection="1">
      <alignment vertical="top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18" fillId="0" borderId="31" xfId="0" applyNumberFormat="1" applyFont="1" applyBorder="1" applyAlignment="1" applyProtection="1">
      <alignment horizontal="right" vertical="top"/>
      <protection/>
    </xf>
    <xf numFmtId="4" fontId="22" fillId="0" borderId="32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 vertical="top"/>
      <protection/>
    </xf>
    <xf numFmtId="167" fontId="9" fillId="0" borderId="16" xfId="0" applyNumberFormat="1" applyFont="1" applyBorder="1" applyAlignment="1" applyProtection="1">
      <alignment horizontal="right" vertical="center"/>
      <protection/>
    </xf>
    <xf numFmtId="167" fontId="9" fillId="0" borderId="18" xfId="0" applyNumberFormat="1" applyFont="1" applyBorder="1" applyAlignment="1" applyProtection="1">
      <alignment horizontal="right" vertical="center"/>
      <protection/>
    </xf>
    <xf numFmtId="167" fontId="9" fillId="0" borderId="23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2" fontId="9" fillId="0" borderId="23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" fontId="9" fillId="0" borderId="18" xfId="0" applyNumberFormat="1" applyFont="1" applyBorder="1" applyAlignment="1" applyProtection="1">
      <alignment horizontal="right" vertical="center"/>
      <protection/>
    </xf>
    <xf numFmtId="4" fontId="9" fillId="0" borderId="23" xfId="0" applyNumberFormat="1" applyFont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top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21" fillId="0" borderId="39" xfId="0" applyNumberFormat="1" applyFont="1" applyFill="1" applyBorder="1" applyAlignment="1" applyProtection="1">
      <alignment horizontal="left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2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1" fillId="0" borderId="47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5" xfId="0" applyNumberFormat="1" applyFont="1" applyFill="1" applyBorder="1" applyAlignment="1" applyProtection="1">
      <alignment horizontal="left" vertical="center"/>
      <protection/>
    </xf>
    <xf numFmtId="0" fontId="21" fillId="0" borderId="28" xfId="0" applyNumberFormat="1" applyFont="1" applyFill="1" applyBorder="1" applyAlignment="1" applyProtection="1">
      <alignment horizontal="left" vertical="center"/>
      <protection/>
    </xf>
    <xf numFmtId="49" fontId="21" fillId="35" borderId="37" xfId="0" applyNumberFormat="1" applyFont="1" applyFill="1" applyBorder="1" applyAlignment="1" applyProtection="1">
      <alignment horizontal="center" vertical="center"/>
      <protection/>
    </xf>
    <xf numFmtId="0" fontId="21" fillId="35" borderId="44" xfId="0" applyNumberFormat="1" applyFont="1" applyFill="1" applyBorder="1" applyAlignment="1" applyProtection="1">
      <alignment horizontal="center" vertical="center"/>
      <protection/>
    </xf>
    <xf numFmtId="0" fontId="21" fillId="35" borderId="38" xfId="0" applyNumberFormat="1" applyFont="1" applyFill="1" applyBorder="1" applyAlignment="1" applyProtection="1">
      <alignment horizontal="center" vertical="center"/>
      <protection/>
    </xf>
    <xf numFmtId="0" fontId="21" fillId="35" borderId="4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8" sqref="E8:E9"/>
    </sheetView>
  </sheetViews>
  <sheetFormatPr defaultColWidth="13.33203125" defaultRowHeight="10.5"/>
  <cols>
    <col min="1" max="1" width="13.33203125" style="51" customWidth="1"/>
    <col min="2" max="2" width="11.83203125" style="51" customWidth="1"/>
    <col min="3" max="3" width="25.33203125" style="51" customWidth="1"/>
    <col min="4" max="4" width="11.83203125" style="51" customWidth="1"/>
    <col min="5" max="5" width="16.33203125" style="51" customWidth="1"/>
    <col min="6" max="6" width="26.33203125" style="51" customWidth="1"/>
    <col min="7" max="7" width="13.33203125" style="51" customWidth="1"/>
    <col min="8" max="8" width="13.83203125" style="51" customWidth="1"/>
    <col min="9" max="9" width="26.16015625" style="51" customWidth="1"/>
    <col min="10" max="10" width="13.33203125" style="51" customWidth="1"/>
    <col min="11" max="11" width="13.66015625" style="51" bestFit="1" customWidth="1"/>
    <col min="12" max="16384" width="13.33203125" style="51" customWidth="1"/>
  </cols>
  <sheetData>
    <row r="1" spans="1:9" ht="28.5" customHeight="1" thickBot="1">
      <c r="A1" s="127" t="s">
        <v>18</v>
      </c>
      <c r="B1" s="128"/>
      <c r="C1" s="128"/>
      <c r="D1" s="128"/>
      <c r="E1" s="128"/>
      <c r="F1" s="128"/>
      <c r="G1" s="128"/>
      <c r="H1" s="128"/>
      <c r="I1" s="128"/>
    </row>
    <row r="2" spans="1:10" ht="12.75" customHeight="1">
      <c r="A2" s="129" t="s">
        <v>19</v>
      </c>
      <c r="B2" s="130"/>
      <c r="C2" s="133" t="s">
        <v>90</v>
      </c>
      <c r="D2" s="133"/>
      <c r="E2" s="135" t="s">
        <v>20</v>
      </c>
      <c r="F2" s="136" t="s">
        <v>71</v>
      </c>
      <c r="G2" s="137"/>
      <c r="H2" s="135" t="s">
        <v>21</v>
      </c>
      <c r="I2" s="140" t="s">
        <v>91</v>
      </c>
      <c r="J2" s="52"/>
    </row>
    <row r="3" spans="1:10" ht="12.75">
      <c r="A3" s="131"/>
      <c r="B3" s="132"/>
      <c r="C3" s="134"/>
      <c r="D3" s="134"/>
      <c r="E3" s="132"/>
      <c r="F3" s="138"/>
      <c r="G3" s="139"/>
      <c r="H3" s="132"/>
      <c r="I3" s="141"/>
      <c r="J3" s="52"/>
    </row>
    <row r="4" spans="1:10" ht="12.75">
      <c r="A4" s="142" t="s">
        <v>22</v>
      </c>
      <c r="B4" s="132"/>
      <c r="C4" s="143" t="s">
        <v>78</v>
      </c>
      <c r="D4" s="144"/>
      <c r="E4" s="147" t="s">
        <v>23</v>
      </c>
      <c r="F4" s="147"/>
      <c r="G4" s="132"/>
      <c r="H4" s="147" t="s">
        <v>21</v>
      </c>
      <c r="I4" s="148"/>
      <c r="J4" s="52"/>
    </row>
    <row r="5" spans="1:10" ht="12.75">
      <c r="A5" s="131"/>
      <c r="B5" s="132"/>
      <c r="C5" s="145"/>
      <c r="D5" s="146"/>
      <c r="E5" s="132"/>
      <c r="F5" s="132"/>
      <c r="G5" s="132"/>
      <c r="H5" s="132"/>
      <c r="I5" s="141"/>
      <c r="J5" s="52"/>
    </row>
    <row r="6" spans="1:10" ht="12.75" customHeight="1">
      <c r="A6" s="142" t="s">
        <v>24</v>
      </c>
      <c r="B6" s="132"/>
      <c r="C6" s="149" t="s">
        <v>109</v>
      </c>
      <c r="D6" s="150"/>
      <c r="E6" s="147" t="s">
        <v>25</v>
      </c>
      <c r="F6" s="147"/>
      <c r="G6" s="132"/>
      <c r="H6" s="147" t="s">
        <v>21</v>
      </c>
      <c r="I6" s="148"/>
      <c r="J6" s="52"/>
    </row>
    <row r="7" spans="1:10" ht="12.75">
      <c r="A7" s="131"/>
      <c r="B7" s="132"/>
      <c r="C7" s="151"/>
      <c r="D7" s="152"/>
      <c r="E7" s="132"/>
      <c r="F7" s="132"/>
      <c r="G7" s="132"/>
      <c r="H7" s="132"/>
      <c r="I7" s="141"/>
      <c r="J7" s="52"/>
    </row>
    <row r="8" spans="1:10" ht="12.75">
      <c r="A8" s="142" t="s">
        <v>26</v>
      </c>
      <c r="B8" s="132"/>
      <c r="C8" s="153" t="s">
        <v>92</v>
      </c>
      <c r="D8" s="132"/>
      <c r="E8" s="147" t="s">
        <v>27</v>
      </c>
      <c r="F8" s="132"/>
      <c r="G8" s="132"/>
      <c r="H8" s="147" t="s">
        <v>28</v>
      </c>
      <c r="I8" s="148"/>
      <c r="J8" s="52"/>
    </row>
    <row r="9" spans="1:10" ht="12.75">
      <c r="A9" s="131"/>
      <c r="B9" s="132"/>
      <c r="C9" s="132"/>
      <c r="D9" s="132"/>
      <c r="E9" s="132"/>
      <c r="F9" s="132"/>
      <c r="G9" s="132"/>
      <c r="H9" s="132"/>
      <c r="I9" s="141"/>
      <c r="J9" s="52"/>
    </row>
    <row r="10" spans="1:10" ht="12.75">
      <c r="A10" s="142" t="s">
        <v>29</v>
      </c>
      <c r="B10" s="132"/>
      <c r="C10" s="147"/>
      <c r="D10" s="132"/>
      <c r="E10" s="147" t="s">
        <v>30</v>
      </c>
      <c r="F10" s="147" t="s">
        <v>93</v>
      </c>
      <c r="G10" s="132"/>
      <c r="H10" s="147" t="s">
        <v>31</v>
      </c>
      <c r="I10" s="154">
        <v>44830</v>
      </c>
      <c r="J10" s="52"/>
    </row>
    <row r="11" spans="1:10" ht="12.75">
      <c r="A11" s="131"/>
      <c r="B11" s="132"/>
      <c r="C11" s="132"/>
      <c r="D11" s="132"/>
      <c r="E11" s="132"/>
      <c r="F11" s="132"/>
      <c r="G11" s="132"/>
      <c r="H11" s="132"/>
      <c r="I11" s="141"/>
      <c r="J11" s="52"/>
    </row>
    <row r="12" spans="1:9" ht="23.25" customHeight="1" thickBot="1">
      <c r="A12" s="155" t="s">
        <v>32</v>
      </c>
      <c r="B12" s="156"/>
      <c r="C12" s="156"/>
      <c r="D12" s="156"/>
      <c r="E12" s="156"/>
      <c r="F12" s="156"/>
      <c r="G12" s="156"/>
      <c r="H12" s="156"/>
      <c r="I12" s="157"/>
    </row>
    <row r="13" spans="1:10" ht="26.25" customHeight="1">
      <c r="A13" s="53" t="s">
        <v>33</v>
      </c>
      <c r="B13" s="158" t="s">
        <v>34</v>
      </c>
      <c r="C13" s="159"/>
      <c r="D13" s="54" t="s">
        <v>35</v>
      </c>
      <c r="E13" s="158" t="s">
        <v>36</v>
      </c>
      <c r="F13" s="159"/>
      <c r="G13" s="54" t="s">
        <v>37</v>
      </c>
      <c r="H13" s="158" t="s">
        <v>38</v>
      </c>
      <c r="I13" s="160"/>
      <c r="J13" s="52"/>
    </row>
    <row r="14" spans="1:10" ht="15" customHeight="1">
      <c r="A14" s="55" t="s">
        <v>39</v>
      </c>
      <c r="B14" s="56" t="s">
        <v>40</v>
      </c>
      <c r="C14" s="57">
        <f>SUM(rozpočet!F26)</f>
        <v>0</v>
      </c>
      <c r="D14" s="161" t="s">
        <v>41</v>
      </c>
      <c r="E14" s="162"/>
      <c r="F14" s="57">
        <v>0</v>
      </c>
      <c r="G14" s="161" t="s">
        <v>42</v>
      </c>
      <c r="H14" s="162"/>
      <c r="I14" s="58">
        <v>0</v>
      </c>
      <c r="J14" s="52"/>
    </row>
    <row r="15" spans="1:11" ht="15" customHeight="1">
      <c r="A15" s="55"/>
      <c r="B15" s="56" t="s">
        <v>43</v>
      </c>
      <c r="C15" s="57">
        <v>0</v>
      </c>
      <c r="D15" s="161" t="s">
        <v>44</v>
      </c>
      <c r="E15" s="162"/>
      <c r="F15" s="57">
        <v>0</v>
      </c>
      <c r="G15" s="161" t="s">
        <v>45</v>
      </c>
      <c r="H15" s="162"/>
      <c r="I15" s="58">
        <v>0</v>
      </c>
      <c r="J15" s="52"/>
      <c r="K15" s="59"/>
    </row>
    <row r="16" spans="1:10" ht="15" customHeight="1">
      <c r="A16" s="55" t="s">
        <v>46</v>
      </c>
      <c r="B16" s="56" t="s">
        <v>40</v>
      </c>
      <c r="C16" s="57">
        <v>0</v>
      </c>
      <c r="D16" s="161" t="s">
        <v>47</v>
      </c>
      <c r="E16" s="162"/>
      <c r="F16" s="57">
        <v>0</v>
      </c>
      <c r="G16" s="161" t="s">
        <v>48</v>
      </c>
      <c r="H16" s="162"/>
      <c r="I16" s="58">
        <v>0</v>
      </c>
      <c r="J16" s="52"/>
    </row>
    <row r="17" spans="1:10" ht="15" customHeight="1">
      <c r="A17" s="55"/>
      <c r="B17" s="56" t="s">
        <v>43</v>
      </c>
      <c r="C17" s="57">
        <v>0</v>
      </c>
      <c r="D17" s="161"/>
      <c r="E17" s="162"/>
      <c r="F17" s="60"/>
      <c r="G17" s="161" t="s">
        <v>49</v>
      </c>
      <c r="H17" s="162"/>
      <c r="I17" s="58">
        <v>0</v>
      </c>
      <c r="J17" s="52"/>
    </row>
    <row r="18" spans="1:10" ht="15" customHeight="1">
      <c r="A18" s="55" t="s">
        <v>50</v>
      </c>
      <c r="B18" s="56" t="s">
        <v>40</v>
      </c>
      <c r="C18" s="57">
        <v>0</v>
      </c>
      <c r="D18" s="161"/>
      <c r="E18" s="162"/>
      <c r="F18" s="60"/>
      <c r="G18" s="161" t="s">
        <v>51</v>
      </c>
      <c r="H18" s="162"/>
      <c r="I18" s="58">
        <v>0</v>
      </c>
      <c r="J18" s="52"/>
    </row>
    <row r="19" spans="1:10" ht="15" customHeight="1">
      <c r="A19" s="55"/>
      <c r="B19" s="56" t="s">
        <v>43</v>
      </c>
      <c r="C19" s="57">
        <v>0</v>
      </c>
      <c r="D19" s="161"/>
      <c r="E19" s="162"/>
      <c r="F19" s="60"/>
      <c r="G19" s="161" t="s">
        <v>52</v>
      </c>
      <c r="H19" s="162"/>
      <c r="I19" s="58">
        <v>0</v>
      </c>
      <c r="J19" s="52"/>
    </row>
    <row r="20" spans="1:10" ht="15" customHeight="1">
      <c r="A20" s="163" t="s">
        <v>53</v>
      </c>
      <c r="B20" s="164"/>
      <c r="C20" s="57">
        <v>0</v>
      </c>
      <c r="D20" s="161"/>
      <c r="E20" s="162"/>
      <c r="F20" s="60"/>
      <c r="G20" s="161"/>
      <c r="H20" s="162"/>
      <c r="I20" s="61"/>
      <c r="J20" s="52"/>
    </row>
    <row r="21" spans="1:10" ht="15" customHeight="1">
      <c r="A21" s="163" t="s">
        <v>54</v>
      </c>
      <c r="B21" s="164"/>
      <c r="C21" s="57">
        <v>0</v>
      </c>
      <c r="D21" s="161"/>
      <c r="E21" s="162"/>
      <c r="F21" s="60"/>
      <c r="G21" s="161"/>
      <c r="H21" s="162"/>
      <c r="I21" s="61"/>
      <c r="J21" s="52"/>
    </row>
    <row r="22" spans="1:10" ht="16.5" customHeight="1">
      <c r="A22" s="163" t="s">
        <v>55</v>
      </c>
      <c r="B22" s="164"/>
      <c r="C22" s="57">
        <f>SUM(C14:C21)</f>
        <v>0</v>
      </c>
      <c r="D22" s="165" t="s">
        <v>56</v>
      </c>
      <c r="E22" s="164"/>
      <c r="F22" s="57">
        <f>SUM(F14:F21)</f>
        <v>0</v>
      </c>
      <c r="G22" s="165" t="s">
        <v>57</v>
      </c>
      <c r="H22" s="164"/>
      <c r="I22" s="58">
        <f>SUM(I14:I21)</f>
        <v>0</v>
      </c>
      <c r="J22" s="52"/>
    </row>
    <row r="23" spans="1:9" ht="12.75">
      <c r="A23" s="62"/>
      <c r="B23" s="63"/>
      <c r="C23" s="63"/>
      <c r="D23" s="63"/>
      <c r="E23" s="63"/>
      <c r="F23" s="63"/>
      <c r="G23" s="63"/>
      <c r="H23" s="63"/>
      <c r="I23" s="64"/>
    </row>
    <row r="24" spans="1:9" ht="15" customHeight="1">
      <c r="A24" s="169" t="s">
        <v>58</v>
      </c>
      <c r="B24" s="170"/>
      <c r="C24" s="65">
        <v>0</v>
      </c>
      <c r="D24" s="52"/>
      <c r="E24" s="52"/>
      <c r="F24" s="52"/>
      <c r="G24" s="52"/>
      <c r="H24" s="52"/>
      <c r="I24" s="66"/>
    </row>
    <row r="25" spans="1:10" ht="15" customHeight="1">
      <c r="A25" s="169" t="s">
        <v>59</v>
      </c>
      <c r="B25" s="170"/>
      <c r="C25" s="65">
        <v>0</v>
      </c>
      <c r="D25" s="171" t="s">
        <v>60</v>
      </c>
      <c r="E25" s="170"/>
      <c r="F25" s="65">
        <f>ROUND(C25*(14/100),2)</f>
        <v>0</v>
      </c>
      <c r="G25" s="171" t="s">
        <v>13</v>
      </c>
      <c r="H25" s="170"/>
      <c r="I25" s="67">
        <f>SUM(C24:C26)</f>
        <v>0</v>
      </c>
      <c r="J25" s="52"/>
    </row>
    <row r="26" spans="1:10" ht="15" customHeight="1">
      <c r="A26" s="169" t="s">
        <v>61</v>
      </c>
      <c r="B26" s="170"/>
      <c r="C26" s="65">
        <f>C22+F22*I22</f>
        <v>0</v>
      </c>
      <c r="D26" s="171" t="s">
        <v>6</v>
      </c>
      <c r="E26" s="170"/>
      <c r="F26" s="65">
        <f>ROUND(C26*(21/100),2)</f>
        <v>0</v>
      </c>
      <c r="G26" s="171" t="s">
        <v>62</v>
      </c>
      <c r="H26" s="170"/>
      <c r="I26" s="67">
        <f>SUM(F25:F26)+I25</f>
        <v>0</v>
      </c>
      <c r="J26" s="52"/>
    </row>
    <row r="27" spans="1:9" ht="12.75">
      <c r="A27" s="68"/>
      <c r="B27" s="52"/>
      <c r="C27" s="52"/>
      <c r="D27" s="52"/>
      <c r="E27" s="52"/>
      <c r="F27" s="52"/>
      <c r="G27" s="52"/>
      <c r="H27" s="52"/>
      <c r="I27" s="66"/>
    </row>
    <row r="28" spans="1:10" ht="14.25" customHeight="1">
      <c r="A28" s="173"/>
      <c r="B28" s="174"/>
      <c r="C28" s="175"/>
      <c r="D28" s="186" t="s">
        <v>72</v>
      </c>
      <c r="E28" s="187"/>
      <c r="F28" s="188"/>
      <c r="G28" s="186" t="s">
        <v>73</v>
      </c>
      <c r="H28" s="187"/>
      <c r="I28" s="189"/>
      <c r="J28" s="52"/>
    </row>
    <row r="29" spans="1:10" ht="14.25" customHeight="1">
      <c r="A29" s="176"/>
      <c r="B29" s="177"/>
      <c r="C29" s="178"/>
      <c r="D29" s="182" t="s">
        <v>74</v>
      </c>
      <c r="E29" s="183"/>
      <c r="F29" s="184"/>
      <c r="G29" s="182" t="s">
        <v>87</v>
      </c>
      <c r="H29" s="183"/>
      <c r="I29" s="185"/>
      <c r="J29" s="52"/>
    </row>
    <row r="30" spans="1:10" ht="14.25" customHeight="1">
      <c r="A30" s="176"/>
      <c r="B30" s="177"/>
      <c r="C30" s="178"/>
      <c r="D30" s="182" t="s">
        <v>75</v>
      </c>
      <c r="E30" s="183"/>
      <c r="F30" s="184"/>
      <c r="G30" s="182" t="s">
        <v>86</v>
      </c>
      <c r="H30" s="183"/>
      <c r="I30" s="185"/>
      <c r="J30" s="52"/>
    </row>
    <row r="31" spans="1:10" ht="14.25" customHeight="1">
      <c r="A31" s="176"/>
      <c r="B31" s="177"/>
      <c r="C31" s="178"/>
      <c r="D31" s="182"/>
      <c r="E31" s="183"/>
      <c r="F31" s="184"/>
      <c r="G31" s="182"/>
      <c r="H31" s="183"/>
      <c r="I31" s="185"/>
      <c r="J31" s="52"/>
    </row>
    <row r="32" spans="1:10" ht="14.25" customHeight="1" thickBot="1">
      <c r="A32" s="179"/>
      <c r="B32" s="180"/>
      <c r="C32" s="181"/>
      <c r="D32" s="166" t="s">
        <v>63</v>
      </c>
      <c r="E32" s="167"/>
      <c r="F32" s="168"/>
      <c r="G32" s="166" t="s">
        <v>63</v>
      </c>
      <c r="H32" s="167"/>
      <c r="I32" s="172"/>
      <c r="J32" s="52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E29" sqref="E29"/>
    </sheetView>
  </sheetViews>
  <sheetFormatPr defaultColWidth="10.5" defaultRowHeight="12" customHeight="1"/>
  <cols>
    <col min="1" max="1" width="24.33203125" style="2" customWidth="1"/>
    <col min="2" max="2" width="96.33203125" style="3" customWidth="1"/>
    <col min="3" max="3" width="10.16015625" style="3" customWidth="1"/>
    <col min="4" max="4" width="15.33203125" style="3" customWidth="1"/>
    <col min="5" max="5" width="20.66015625" style="4" bestFit="1" customWidth="1"/>
    <col min="6" max="6" width="21.33203125" style="5" bestFit="1" customWidth="1"/>
    <col min="7" max="7" width="17.83203125" style="5" customWidth="1"/>
    <col min="8" max="9" width="10.5" style="1" customWidth="1"/>
    <col min="10" max="10" width="31.33203125" style="1" customWidth="1"/>
    <col min="11" max="11" width="0.1640625" style="1" customWidth="1"/>
    <col min="12" max="16384" width="10.5" style="1" customWidth="1"/>
  </cols>
  <sheetData>
    <row r="1" spans="1:7" s="6" customFormat="1" ht="27.75" customHeight="1">
      <c r="A1" s="190" t="s">
        <v>5</v>
      </c>
      <c r="B1" s="190"/>
      <c r="C1" s="190"/>
      <c r="D1" s="190"/>
      <c r="E1" s="190"/>
      <c r="F1" s="190"/>
      <c r="G1" s="190"/>
    </row>
    <row r="2" spans="1:7" s="6" customFormat="1" ht="12.75" customHeight="1">
      <c r="A2" s="21" t="s">
        <v>94</v>
      </c>
      <c r="B2" s="7"/>
      <c r="C2" s="22" t="s">
        <v>5</v>
      </c>
      <c r="D2" s="7"/>
      <c r="E2" s="112"/>
      <c r="F2" s="7"/>
      <c r="G2" s="7"/>
    </row>
    <row r="3" spans="1:7" s="6" customFormat="1" ht="12.75" customHeight="1">
      <c r="A3" s="21" t="s">
        <v>95</v>
      </c>
      <c r="B3" s="7"/>
      <c r="C3" s="7"/>
      <c r="D3" s="7"/>
      <c r="E3" s="113"/>
      <c r="F3" s="7"/>
      <c r="G3" s="7"/>
    </row>
    <row r="4" spans="1:7" s="6" customFormat="1" ht="13.5" customHeight="1">
      <c r="A4" s="8"/>
      <c r="B4" s="7"/>
      <c r="C4" s="8"/>
      <c r="D4" s="7"/>
      <c r="E4" s="112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15</v>
      </c>
      <c r="B6" s="14"/>
      <c r="C6" s="19"/>
      <c r="D6" s="14"/>
      <c r="E6" s="113"/>
      <c r="F6" s="14"/>
      <c r="G6" s="14"/>
    </row>
    <row r="7" spans="1:7" s="6" customFormat="1" ht="12.75" customHeight="1">
      <c r="A7" s="14" t="s">
        <v>1</v>
      </c>
      <c r="B7" s="14"/>
      <c r="C7" s="19"/>
      <c r="D7" s="14"/>
      <c r="E7" s="113"/>
      <c r="F7" s="14"/>
      <c r="G7" s="14" t="s">
        <v>82</v>
      </c>
    </row>
    <row r="8" spans="1:7" s="6" customFormat="1" ht="12.75" customHeight="1">
      <c r="A8" s="14" t="s">
        <v>5</v>
      </c>
      <c r="B8" s="15"/>
      <c r="C8" s="20"/>
      <c r="D8" s="15"/>
      <c r="E8" s="16"/>
      <c r="F8" s="17"/>
      <c r="G8" s="14" t="s">
        <v>83</v>
      </c>
    </row>
    <row r="9" spans="1:7" s="6" customFormat="1" ht="6.75" customHeight="1">
      <c r="A9" s="18"/>
      <c r="B9" s="18"/>
      <c r="C9" s="18"/>
      <c r="D9" s="18"/>
      <c r="E9" s="114"/>
      <c r="F9" s="18"/>
      <c r="G9" s="18"/>
    </row>
    <row r="10" ht="24" customHeight="1" thickBot="1"/>
    <row r="11" spans="1:10" s="23" customFormat="1" ht="15.75" thickBot="1">
      <c r="A11" s="26" t="s">
        <v>7</v>
      </c>
      <c r="B11" s="27" t="s">
        <v>8</v>
      </c>
      <c r="C11" s="28" t="s">
        <v>0</v>
      </c>
      <c r="D11" s="27" t="s">
        <v>9</v>
      </c>
      <c r="E11" s="115" t="s">
        <v>10</v>
      </c>
      <c r="F11" s="29" t="s">
        <v>11</v>
      </c>
      <c r="G11" s="78"/>
      <c r="H11" s="79" t="s">
        <v>5</v>
      </c>
      <c r="I11" s="76"/>
      <c r="J11" s="76"/>
    </row>
    <row r="12" spans="1:10" s="23" customFormat="1" ht="15">
      <c r="A12" s="30" t="s">
        <v>76</v>
      </c>
      <c r="B12" s="31" t="s">
        <v>16</v>
      </c>
      <c r="C12" s="32" t="s">
        <v>12</v>
      </c>
      <c r="D12" s="36">
        <v>1</v>
      </c>
      <c r="E12" s="116">
        <v>0</v>
      </c>
      <c r="F12" s="24">
        <f aca="true" t="shared" si="0" ref="F12:F25">E12*D12</f>
        <v>0</v>
      </c>
      <c r="G12" s="80"/>
      <c r="H12" s="74"/>
      <c r="I12" s="75"/>
      <c r="J12" s="76"/>
    </row>
    <row r="13" spans="1:10" s="23" customFormat="1" ht="15">
      <c r="A13" s="33">
        <v>113728</v>
      </c>
      <c r="B13" s="34" t="s">
        <v>99</v>
      </c>
      <c r="C13" s="35" t="s">
        <v>64</v>
      </c>
      <c r="D13" s="37">
        <v>120</v>
      </c>
      <c r="E13" s="117">
        <v>0</v>
      </c>
      <c r="F13" s="25">
        <f t="shared" si="0"/>
        <v>0</v>
      </c>
      <c r="G13" s="81"/>
      <c r="H13" s="82"/>
      <c r="I13" s="83"/>
      <c r="J13" s="84"/>
    </row>
    <row r="14" spans="1:10" s="23" customFormat="1" ht="15">
      <c r="A14" s="33">
        <v>919111</v>
      </c>
      <c r="B14" s="34" t="s">
        <v>65</v>
      </c>
      <c r="C14" s="35" t="s">
        <v>17</v>
      </c>
      <c r="D14" s="37">
        <v>12</v>
      </c>
      <c r="E14" s="117">
        <v>0</v>
      </c>
      <c r="F14" s="25">
        <f t="shared" si="0"/>
        <v>0</v>
      </c>
      <c r="G14" s="81"/>
      <c r="H14" s="85"/>
      <c r="I14" s="83"/>
      <c r="J14" s="84"/>
    </row>
    <row r="15" spans="1:10" s="23" customFormat="1" ht="15">
      <c r="A15" s="33">
        <v>93818</v>
      </c>
      <c r="B15" s="34" t="s">
        <v>66</v>
      </c>
      <c r="C15" s="35" t="s">
        <v>2</v>
      </c>
      <c r="D15" s="37">
        <v>4928</v>
      </c>
      <c r="E15" s="117">
        <v>0</v>
      </c>
      <c r="F15" s="25">
        <f t="shared" si="0"/>
        <v>0</v>
      </c>
      <c r="G15" s="81"/>
      <c r="H15" s="85"/>
      <c r="I15" s="83"/>
      <c r="J15" s="84"/>
    </row>
    <row r="16" spans="1:10" s="23" customFormat="1" ht="15">
      <c r="A16" s="33" t="s">
        <v>77</v>
      </c>
      <c r="B16" s="34" t="s">
        <v>84</v>
      </c>
      <c r="C16" s="35" t="s">
        <v>64</v>
      </c>
      <c r="D16" s="37">
        <v>150</v>
      </c>
      <c r="E16" s="117">
        <v>0</v>
      </c>
      <c r="F16" s="25">
        <f t="shared" si="0"/>
        <v>0</v>
      </c>
      <c r="G16" s="81"/>
      <c r="H16" s="85"/>
      <c r="I16" s="83"/>
      <c r="J16" s="84"/>
    </row>
    <row r="17" spans="1:10" s="23" customFormat="1" ht="15">
      <c r="A17" s="33">
        <v>572223</v>
      </c>
      <c r="B17" s="34" t="s">
        <v>98</v>
      </c>
      <c r="C17" s="35" t="s">
        <v>2</v>
      </c>
      <c r="D17" s="37">
        <v>4928</v>
      </c>
      <c r="E17" s="117">
        <v>0</v>
      </c>
      <c r="F17" s="25">
        <f t="shared" si="0"/>
        <v>0</v>
      </c>
      <c r="G17" s="81"/>
      <c r="H17" s="85"/>
      <c r="I17" s="83"/>
      <c r="J17" s="84"/>
    </row>
    <row r="18" spans="1:10" s="72" customFormat="1" ht="15">
      <c r="A18" s="73" t="s">
        <v>67</v>
      </c>
      <c r="B18" s="69" t="s">
        <v>85</v>
      </c>
      <c r="C18" s="35" t="s">
        <v>2</v>
      </c>
      <c r="D18" s="70">
        <v>4928</v>
      </c>
      <c r="E18" s="117">
        <v>0</v>
      </c>
      <c r="F18" s="71">
        <f t="shared" si="0"/>
        <v>0</v>
      </c>
      <c r="G18" s="81"/>
      <c r="H18" s="85"/>
      <c r="I18" s="83"/>
      <c r="J18" s="84"/>
    </row>
    <row r="19" spans="1:10" s="72" customFormat="1" ht="15" customHeight="1">
      <c r="A19" s="33" t="s">
        <v>76</v>
      </c>
      <c r="B19" s="69" t="s">
        <v>107</v>
      </c>
      <c r="C19" s="35" t="s">
        <v>2</v>
      </c>
      <c r="D19" s="70">
        <v>200</v>
      </c>
      <c r="E19" s="117">
        <f>SUM(sanace!F13)</f>
        <v>0</v>
      </c>
      <c r="F19" s="71">
        <f t="shared" si="0"/>
        <v>0</v>
      </c>
      <c r="G19" s="86"/>
      <c r="H19" s="87"/>
      <c r="I19" s="88"/>
      <c r="J19" s="89"/>
    </row>
    <row r="20" spans="1:10" s="23" customFormat="1" ht="15">
      <c r="A20" s="33">
        <v>113761</v>
      </c>
      <c r="B20" s="34" t="s">
        <v>88</v>
      </c>
      <c r="C20" s="35" t="s">
        <v>4</v>
      </c>
      <c r="D20" s="37">
        <v>12</v>
      </c>
      <c r="E20" s="117">
        <v>0</v>
      </c>
      <c r="F20" s="25">
        <f t="shared" si="0"/>
        <v>0</v>
      </c>
      <c r="G20" s="86"/>
      <c r="H20" s="87"/>
      <c r="I20" s="88"/>
      <c r="J20" s="89"/>
    </row>
    <row r="21" spans="1:10" s="23" customFormat="1" ht="15">
      <c r="A21" s="33">
        <v>931312</v>
      </c>
      <c r="B21" s="34" t="s">
        <v>89</v>
      </c>
      <c r="C21" s="35" t="s">
        <v>4</v>
      </c>
      <c r="D21" s="37">
        <v>12</v>
      </c>
      <c r="E21" s="117">
        <v>0</v>
      </c>
      <c r="F21" s="25">
        <f t="shared" si="0"/>
        <v>0</v>
      </c>
      <c r="G21" s="81"/>
      <c r="H21" s="85"/>
      <c r="I21" s="83"/>
      <c r="J21" s="90"/>
    </row>
    <row r="22" spans="1:10" s="23" customFormat="1" ht="15">
      <c r="A22" s="33">
        <v>12922</v>
      </c>
      <c r="B22" s="34" t="s">
        <v>68</v>
      </c>
      <c r="C22" s="35" t="s">
        <v>2</v>
      </c>
      <c r="D22" s="37">
        <v>861</v>
      </c>
      <c r="E22" s="117">
        <v>0</v>
      </c>
      <c r="F22" s="25">
        <f t="shared" si="0"/>
        <v>0</v>
      </c>
      <c r="G22" s="81"/>
      <c r="H22" s="85"/>
      <c r="I22" s="83"/>
      <c r="J22" s="84"/>
    </row>
    <row r="23" spans="1:10" s="23" customFormat="1" ht="15">
      <c r="A23" s="33">
        <v>56962</v>
      </c>
      <c r="B23" s="34" t="s">
        <v>69</v>
      </c>
      <c r="C23" s="35" t="s">
        <v>2</v>
      </c>
      <c r="D23" s="37">
        <v>861</v>
      </c>
      <c r="E23" s="117">
        <v>0</v>
      </c>
      <c r="F23" s="25">
        <f t="shared" si="0"/>
        <v>0</v>
      </c>
      <c r="G23" s="81"/>
      <c r="H23" s="85"/>
      <c r="I23" s="83"/>
      <c r="J23" s="84"/>
    </row>
    <row r="24" spans="1:10" s="23" customFormat="1" ht="15">
      <c r="A24" s="46" t="s">
        <v>96</v>
      </c>
      <c r="B24" s="47" t="s">
        <v>97</v>
      </c>
      <c r="C24" s="48" t="s">
        <v>3</v>
      </c>
      <c r="D24" s="121">
        <v>108</v>
      </c>
      <c r="E24" s="118">
        <v>0</v>
      </c>
      <c r="F24" s="49">
        <f t="shared" si="0"/>
        <v>0</v>
      </c>
      <c r="G24" s="81"/>
      <c r="H24" s="85"/>
      <c r="I24" s="83"/>
      <c r="J24" s="84"/>
    </row>
    <row r="25" spans="1:10" s="23" customFormat="1" ht="15.75" thickBot="1">
      <c r="A25" s="46">
        <v>915111</v>
      </c>
      <c r="B25" s="47" t="s">
        <v>70</v>
      </c>
      <c r="C25" s="48" t="s">
        <v>2</v>
      </c>
      <c r="D25" s="50">
        <v>460</v>
      </c>
      <c r="E25" s="118">
        <v>0</v>
      </c>
      <c r="F25" s="49">
        <f t="shared" si="0"/>
        <v>0</v>
      </c>
      <c r="G25" s="81" t="s">
        <v>5</v>
      </c>
      <c r="H25" s="85" t="s">
        <v>5</v>
      </c>
      <c r="I25" s="83"/>
      <c r="J25" s="84"/>
    </row>
    <row r="26" spans="1:10" s="23" customFormat="1" ht="15">
      <c r="A26" s="119"/>
      <c r="B26" s="31" t="s">
        <v>13</v>
      </c>
      <c r="C26" s="31"/>
      <c r="D26" s="31"/>
      <c r="E26" s="120" t="s">
        <v>5</v>
      </c>
      <c r="F26" s="38">
        <f>SUM(F12:F25)</f>
        <v>0</v>
      </c>
      <c r="G26" s="80"/>
      <c r="H26" s="74"/>
      <c r="I26" s="75"/>
      <c r="J26" s="76"/>
    </row>
    <row r="27" spans="1:10" s="23" customFormat="1" ht="15">
      <c r="A27" s="39"/>
      <c r="B27" s="34" t="s">
        <v>6</v>
      </c>
      <c r="C27" s="34"/>
      <c r="D27" s="34"/>
      <c r="E27" s="40" t="s">
        <v>5</v>
      </c>
      <c r="F27" s="41">
        <f>F26*0.21</f>
        <v>0</v>
      </c>
      <c r="G27" s="74"/>
      <c r="H27" s="74"/>
      <c r="I27" s="75"/>
      <c r="J27" s="76" t="s">
        <v>5</v>
      </c>
    </row>
    <row r="28" spans="1:10" s="23" customFormat="1" ht="15.75" thickBot="1">
      <c r="A28" s="42"/>
      <c r="B28" s="43" t="s">
        <v>14</v>
      </c>
      <c r="C28" s="43"/>
      <c r="D28" s="43"/>
      <c r="E28" s="44" t="s">
        <v>5</v>
      </c>
      <c r="F28" s="45">
        <f>F27+F26</f>
        <v>0</v>
      </c>
      <c r="G28" s="74"/>
      <c r="H28" s="74"/>
      <c r="I28" s="75"/>
      <c r="J28" s="76"/>
    </row>
    <row r="29" spans="1:10" s="23" customFormat="1" ht="10.5">
      <c r="A29" s="2"/>
      <c r="B29" s="3"/>
      <c r="C29" s="3"/>
      <c r="D29" s="3"/>
      <c r="E29" s="4"/>
      <c r="F29" s="5"/>
      <c r="G29" s="74"/>
      <c r="H29" s="74"/>
      <c r="I29" s="75"/>
      <c r="J29" s="76"/>
    </row>
    <row r="30" spans="1:10" s="23" customFormat="1" ht="10.5">
      <c r="A30" s="2"/>
      <c r="B30" s="3"/>
      <c r="C30" s="3"/>
      <c r="D30" s="3"/>
      <c r="E30" s="4"/>
      <c r="F30" s="5"/>
      <c r="G30" s="74"/>
      <c r="H30" s="74"/>
      <c r="I30" s="75"/>
      <c r="J30" s="76"/>
    </row>
    <row r="31" spans="7:10" ht="24" customHeight="1">
      <c r="G31" s="74"/>
      <c r="H31" s="74"/>
      <c r="I31" s="75"/>
      <c r="J31" s="76"/>
    </row>
    <row r="32" spans="7:10" ht="12" customHeight="1">
      <c r="G32" s="74"/>
      <c r="H32" s="74"/>
      <c r="I32" s="75"/>
      <c r="J32" s="76"/>
    </row>
    <row r="33" spans="2:10" ht="12" customHeight="1">
      <c r="B33" s="3" t="s">
        <v>5</v>
      </c>
      <c r="G33" s="74"/>
      <c r="H33" s="74"/>
      <c r="I33" s="75"/>
      <c r="J33" s="76"/>
    </row>
    <row r="34" spans="7:10" ht="12" customHeight="1">
      <c r="G34" s="77"/>
      <c r="H34" s="77"/>
      <c r="I34" s="23"/>
      <c r="J34" s="23"/>
    </row>
    <row r="35" ht="36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0" fitToWidth="1" horizontalDpi="600" verticalDpi="600" orientation="landscape" paperSize="9" scale="70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13" sqref="E13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6" customWidth="1"/>
    <col min="10" max="10" width="31.33203125" style="6" customWidth="1"/>
    <col min="11" max="16384" width="10.5" style="6" customWidth="1"/>
  </cols>
  <sheetData>
    <row r="1" spans="1:7" ht="27.75" customHeight="1">
      <c r="A1" s="191" t="s">
        <v>5</v>
      </c>
      <c r="B1" s="191"/>
      <c r="C1" s="191"/>
      <c r="D1" s="191"/>
      <c r="E1" s="191"/>
      <c r="F1" s="191"/>
      <c r="G1" s="191"/>
    </row>
    <row r="2" spans="1:7" ht="21.75" customHeight="1">
      <c r="A2" s="92" t="s">
        <v>100</v>
      </c>
      <c r="B2" s="21"/>
      <c r="C2" s="22" t="s">
        <v>5</v>
      </c>
      <c r="D2" s="21"/>
      <c r="E2" s="21"/>
      <c r="F2" s="21"/>
      <c r="G2" s="21"/>
    </row>
    <row r="3" spans="1:7" ht="21.75" customHeight="1">
      <c r="A3" s="92"/>
      <c r="B3" s="21"/>
      <c r="C3" s="22"/>
      <c r="D3" s="21"/>
      <c r="E3" s="21"/>
      <c r="F3" s="21"/>
      <c r="G3" s="21"/>
    </row>
    <row r="4" spans="1:7" ht="12.75" customHeight="1" thickBot="1">
      <c r="A4" s="21" t="s">
        <v>5</v>
      </c>
      <c r="B4" s="21"/>
      <c r="C4" s="21"/>
      <c r="D4" s="21"/>
      <c r="E4" s="14"/>
      <c r="F4" s="21"/>
      <c r="G4" s="21"/>
    </row>
    <row r="5" spans="1:6" s="23" customFormat="1" ht="35.25" customHeight="1" thickBot="1">
      <c r="A5" s="111" t="s">
        <v>79</v>
      </c>
      <c r="B5" s="27" t="s">
        <v>8</v>
      </c>
      <c r="C5" s="28" t="s">
        <v>0</v>
      </c>
      <c r="D5" s="27" t="s">
        <v>9</v>
      </c>
      <c r="E5" s="27" t="s">
        <v>10</v>
      </c>
      <c r="F5" s="29" t="s">
        <v>11</v>
      </c>
    </row>
    <row r="6" spans="1:11" s="23" customFormat="1" ht="15">
      <c r="A6" s="30">
        <v>21461</v>
      </c>
      <c r="B6" s="31" t="s">
        <v>101</v>
      </c>
      <c r="C6" s="32" t="s">
        <v>2</v>
      </c>
      <c r="D6" s="93">
        <v>1</v>
      </c>
      <c r="E6" s="122">
        <v>0</v>
      </c>
      <c r="F6" s="94">
        <f aca="true" t="shared" si="0" ref="F6:F12">E6*D6</f>
        <v>0</v>
      </c>
      <c r="I6" s="95"/>
      <c r="K6" s="96"/>
    </row>
    <row r="7" spans="1:11" s="100" customFormat="1" ht="30">
      <c r="A7" s="91" t="s">
        <v>5</v>
      </c>
      <c r="B7" s="97" t="s">
        <v>108</v>
      </c>
      <c r="C7" s="35" t="s">
        <v>3</v>
      </c>
      <c r="D7" s="98">
        <v>1.07</v>
      </c>
      <c r="E7" s="123">
        <v>0</v>
      </c>
      <c r="F7" s="99">
        <f t="shared" si="0"/>
        <v>0</v>
      </c>
      <c r="I7" s="101"/>
      <c r="K7" s="102"/>
    </row>
    <row r="8" spans="1:11" s="23" customFormat="1" ht="15">
      <c r="A8" s="33">
        <v>122938</v>
      </c>
      <c r="B8" s="34" t="s">
        <v>80</v>
      </c>
      <c r="C8" s="35" t="s">
        <v>64</v>
      </c>
      <c r="D8" s="98">
        <v>0.41</v>
      </c>
      <c r="E8" s="123">
        <v>0</v>
      </c>
      <c r="F8" s="99">
        <f t="shared" si="0"/>
        <v>0</v>
      </c>
      <c r="I8" s="95"/>
      <c r="K8" s="96"/>
    </row>
    <row r="9" spans="1:11" s="23" customFormat="1" ht="15">
      <c r="A9" s="33">
        <v>56341</v>
      </c>
      <c r="B9" s="34" t="s">
        <v>102</v>
      </c>
      <c r="C9" s="35" t="s">
        <v>2</v>
      </c>
      <c r="D9" s="98">
        <v>1</v>
      </c>
      <c r="E9" s="123">
        <v>0</v>
      </c>
      <c r="F9" s="99">
        <f t="shared" si="0"/>
        <v>0</v>
      </c>
      <c r="I9" s="95"/>
      <c r="K9" s="96"/>
    </row>
    <row r="10" spans="1:11" s="23" customFormat="1" ht="15">
      <c r="A10" s="33">
        <v>56336</v>
      </c>
      <c r="B10" s="34" t="s">
        <v>103</v>
      </c>
      <c r="C10" s="35" t="s">
        <v>2</v>
      </c>
      <c r="D10" s="98">
        <v>1</v>
      </c>
      <c r="E10" s="123">
        <v>0</v>
      </c>
      <c r="F10" s="99">
        <f t="shared" si="0"/>
        <v>0</v>
      </c>
      <c r="I10" s="95"/>
      <c r="K10" s="96"/>
    </row>
    <row r="11" spans="1:11" s="23" customFormat="1" ht="15">
      <c r="A11" s="33">
        <v>572141</v>
      </c>
      <c r="B11" s="34" t="s">
        <v>106</v>
      </c>
      <c r="C11" s="35" t="s">
        <v>2</v>
      </c>
      <c r="D11" s="98">
        <v>1</v>
      </c>
      <c r="E11" s="123">
        <v>0</v>
      </c>
      <c r="F11" s="99">
        <f t="shared" si="0"/>
        <v>0</v>
      </c>
      <c r="I11" s="95"/>
      <c r="K11" s="96"/>
    </row>
    <row r="12" spans="1:11" s="23" customFormat="1" ht="15.75" thickBot="1">
      <c r="A12" s="126" t="s">
        <v>104</v>
      </c>
      <c r="B12" s="47" t="s">
        <v>105</v>
      </c>
      <c r="C12" s="48" t="s">
        <v>2</v>
      </c>
      <c r="D12" s="103">
        <v>1</v>
      </c>
      <c r="E12" s="124">
        <v>0</v>
      </c>
      <c r="F12" s="104">
        <f t="shared" si="0"/>
        <v>0</v>
      </c>
      <c r="I12" s="95"/>
      <c r="K12" s="96"/>
    </row>
    <row r="13" spans="1:6" s="110" customFormat="1" ht="16.5" thickBot="1">
      <c r="A13" s="105"/>
      <c r="B13" s="106" t="s">
        <v>81</v>
      </c>
      <c r="C13" s="107" t="s">
        <v>2</v>
      </c>
      <c r="D13" s="125">
        <v>1</v>
      </c>
      <c r="E13" s="108" t="s">
        <v>5</v>
      </c>
      <c r="F13" s="109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2022-02-14T11:01:51Z</cp:lastPrinted>
  <dcterms:created xsi:type="dcterms:W3CDTF">2014-05-16T09:31:30Z</dcterms:created>
  <dcterms:modified xsi:type="dcterms:W3CDTF">2022-10-07T06:06:22Z</dcterms:modified>
  <cp:category/>
  <cp:version/>
  <cp:contentType/>
  <cp:contentStatus/>
</cp:coreProperties>
</file>