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101" sheetId="2" r:id="rId2"/>
  </sheets>
  <definedNames/>
  <calcPr fullCalcOnLoad="1"/>
</workbook>
</file>

<file path=xl/sharedStrings.xml><?xml version="1.0" encoding="utf-8"?>
<sst xmlns="http://schemas.openxmlformats.org/spreadsheetml/2006/main" count="506" uniqueCount="205">
  <si>
    <t>Firma: AVSProjekt s.r.o.</t>
  </si>
  <si>
    <t>Soupis objektů s DPH</t>
  </si>
  <si>
    <t>Stavba: 2021002_0922 - Dolín 0922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</si>
  <si>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</si>
  <si>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</si>
  <si>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</si>
  <si>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</si>
  <si>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</si>
  <si>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</si>
  <si>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</si>
  <si>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</si>
  <si>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</si>
  <si>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</si>
  <si>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</si>
  <si>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</si>
  <si>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2021002_0922</t>
  </si>
  <si>
    <t>Dolín 0922</t>
  </si>
  <si>
    <t>O</t>
  </si>
  <si>
    <t>Rozpočet:</t>
  </si>
  <si>
    <t>0,00</t>
  </si>
  <si>
    <t>15,00</t>
  </si>
  <si>
    <t>21,00</t>
  </si>
  <si>
    <t>2</t>
  </si>
  <si>
    <t>3</t>
  </si>
  <si>
    <t>101</t>
  </si>
  <si>
    <t/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</si>
  <si>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</si>
  <si>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</si>
  <si>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</si>
  <si>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</si>
  <si>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</si>
  <si>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</si>
  <si>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</si>
  <si>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</si>
  <si>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</si>
  <si>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</si>
  <si>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</si>
  <si>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</si>
  <si>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</si>
  <si>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</si>
  <si>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</si>
  <si>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</si>
  <si>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</si>
  <si>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</si>
  <si>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</si>
  <si>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</si>
  <si>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</si>
  <si>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>POPLATKY ZA LIKVIDACŮ ODPADŮ NEKONTAMINOVANÝCH - 17 05 04  VYTĚŽENÉ
ZEMINY A HORNINY -  I. TŘÍDA TĚŽITELNOSTI</t>
  </si>
  <si>
    <t>T</t>
  </si>
  <si>
    <t>PP</t>
  </si>
  <si>
    <t>VV</t>
  </si>
  <si>
    <t>1,82*148*1,8=484,85 [A]</t>
  </si>
  <si>
    <t>TS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</si>
  <si>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</si>
  <si>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015140</t>
  </si>
  <si>
    <t>POPLATKY ZA LIKVIDACŮ ODPADŮ NEKONTAMINOVANÝCH - 17 01 01  BETON Z
DEMOLIC OBJEKTŮ, ZÁKLADŮ TV</t>
  </si>
  <si>
    <t>Vybouraný žlab  
 Tvárnice  
148*2*0,12*2,4=85,25 [A] 
Podklad z betonu  
148*2*0,12*2,4=85,25 [B] 
Část podsypu  
148*2*0,1*1,8=53,28 [C] 
Celkem: A+B+C=223,78 [D]</t>
  </si>
  <si>
    <t>015160</t>
  </si>
  <si>
    <t>POPLATKY ZA LIKVIDACŮ ODPADŮ NEKONTAMINOVANÝCH - 02 01 03  SMÝCENÉ
STROMY A KEŘE</t>
  </si>
  <si>
    <t>Odhad 20kg/m2  
100*1*0,02=2,00 [A]</t>
  </si>
  <si>
    <t>015340</t>
  </si>
  <si>
    <t>POPLATKY ZA LIKVIDACŮ ODPADŮ NEKONTAMINOVANÝCH - 02 01 03  PAŘEZY</t>
  </si>
  <si>
    <t>Odhad hmotnosti 20ks stromů - bude čerpáno po odsouhlasení dozorem stavby  
20*0,02=0,40 [A]</t>
  </si>
  <si>
    <t>02720</t>
  </si>
  <si>
    <t>POMOC PRÁCE ZŘÍZ NEBO ZAJIŠŤ REGULACI A OCHRANU DOPRAVY</t>
  </si>
  <si>
    <t>KPL</t>
  </si>
  <si>
    <t>zahrnuje veškeré náklady spojené s objednatelem požadovanými zařízeními</t>
  </si>
  <si>
    <t>029113</t>
  </si>
  <si>
    <t>OSTATNÍ POŽADAVKY - GEODETICKÉ ZAMĚŘENÍ - CELKY</t>
  </si>
  <si>
    <t>KUS</t>
  </si>
  <si>
    <t>zahrnuje veškeré náklady spojené s objednatelem požadovanými pracemi</t>
  </si>
  <si>
    <t>7</t>
  </si>
  <si>
    <t>02944</t>
  </si>
  <si>
    <t>OSTAT POŽADAVKY - DOKUMENTACE SKUTEČ PROVEDENÍ V DIGIT FORMĚ</t>
  </si>
  <si>
    <t>8</t>
  </si>
  <si>
    <t>029611</t>
  </si>
  <si>
    <t>OSTATNÍ POŽADAVKY - ODBORNÝ DOZOR</t>
  </si>
  <si>
    <t>HOD</t>
  </si>
  <si>
    <t>Odhad - Doba trvání stavby 2 měsíce, výkon občasného dozoru 2-3 krat týdně v trvání 5 hod včetně dopravy= 8 týdnů * 2,5=8,00*2,5= 20 návštěv   
8*2,5*5=100,00 [A]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</si>
  <si>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</si>
  <si>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</si>
  <si>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</si>
  <si>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</si>
  <si>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041</t>
  </si>
  <si>
    <t>OSTATNÍ POŽADAVKY - REVIZNÍ ZPRÁVY A ZKOUŠKY</t>
  </si>
  <si>
    <t>Zatěžovací zkoušky zhutnění  zemin při zásypu propustků v silnici, kontrolní zkoušky použitých materiálů, zejména betonu a asfaltových směsí</t>
  </si>
  <si>
    <t>Položka bude čerpána po odsouhlasení dozorem stavby</t>
  </si>
  <si>
    <t>Zemní práce</t>
  </si>
  <si>
    <t>11</t>
  </si>
  <si>
    <t>11110</t>
  </si>
  <si>
    <t>ODSTRANĚNÍ TRAVIN</t>
  </si>
  <si>
    <t>M2</t>
  </si>
  <si>
    <t>148*4=592,00 [A]</t>
  </si>
  <si>
    <t>odstranění travin bez ohledu na způsob provedení přemístění travin s uložením na hromady</t>
  </si>
  <si>
    <t>12</t>
  </si>
  <si>
    <t>111208</t>
  </si>
  <si>
    <t>ODSTRANĚNÍ KŘOVIN S ODVOZEM DO 20KM</t>
  </si>
  <si>
    <t>100*1=100,00 [A]</t>
  </si>
  <si>
    <t>odstranění křovin a stromů do průměru 100 mm doprava dřevin na předepsanou vzdálenost  
spálení na hromadách nebo štěpkování</t>
  </si>
  <si>
    <t>13</t>
  </si>
  <si>
    <t>11201</t>
  </si>
  <si>
    <t>KÁCENÍ STROMŮ D KMENE DO 0,5M S ODSTRANĚNÍM PAŘEZŮ</t>
  </si>
  <si>
    <t>Čerpání této položky bude po odsouhlsení dozorem stavby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</si>
  <si>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</si>
  <si>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14</t>
  </si>
  <si>
    <t>11328</t>
  </si>
  <si>
    <t>ODSTRANĚNÍ PŘÍKOPŮ, ŽLABŮ A RIGOLŮ Z PŘÍKOPOVÝCH TVÁRNIC</t>
  </si>
  <si>
    <t>148*2=296,00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</si>
  <si>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</si>
  <si>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</si>
  <si>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11328B</t>
  </si>
  <si>
    <t>ODSTRANĚNÍ PŘÍKOPŮ, ŽLABŮ A RIGOLŮ Z PŘÍKOPOVÝCH TVÁRNIC - DOPRAVA</t>
  </si>
  <si>
    <t>tkm</t>
  </si>
  <si>
    <t>Tvárnice  
148*2*0,12*2,4*20=1 704,96 [A] 
Podklad z betonu  
148*2*0,12*2,4*20=1 704,96 [B]  
Část podsypu  
148*2*0,1*1,8*20=1 065,60 [D] 
Celkem: A+B+D=4 475,52 [E]</t>
  </si>
  <si>
    <t>Položka zahrnuje samostatnou dopravu suti a vybouraných hmot. Množství se určí jako součin hmotnosti [t] a požadované vzdálenosti [km].</t>
  </si>
  <si>
    <t>16</t>
  </si>
  <si>
    <t>113728</t>
  </si>
  <si>
    <t>FRÉZOVÁNÍ ZPEVNĚNÝCH PLOCH ASFALTOVÝCH, ODVOZ DO 20KM</t>
  </si>
  <si>
    <t>M3</t>
  </si>
  <si>
    <t>148*3,25*0,05+148*3*0,07+148*2,75*0,08=87,69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</si>
  <si>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</si>
  <si>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17</t>
  </si>
  <si>
    <t>113765</t>
  </si>
  <si>
    <t>FRÉZOVÁNÍ DRÁŽKY PRŮŘEZU DO 600MM2 V ASFALTOVÉ VOZOVCE</t>
  </si>
  <si>
    <t>M</t>
  </si>
  <si>
    <t>Pracovní spáry a napojení na stýávající vozovku 
148+3,25+3,25=154,50 [A]</t>
  </si>
  <si>
    <t>Položka zahrnuje veškerou manipulaci s vybouranou sutí a s vybouranými hmotami vč. uložení na skládku.</t>
  </si>
  <si>
    <t>18</t>
  </si>
  <si>
    <t>123738</t>
  </si>
  <si>
    <t>ODKOP PRO SPOD STAVBU SILNIC A ŽELEZNIC TŘ. I, ODVOZ DO 20KM</t>
  </si>
  <si>
    <t>Výměra byla odečtena grafickou metodou programem AutoCad. V přiloženém schématu jsou uvedeny kóty obrazců, z kterých se skládají jednotlivé plochy výměr. Jejich pomocí lze uvedené výměry přibližně zkontrolovat. Pro ocenění byla použita  grafická metoda AutoCad, protože je peřesnější. 
1,82*148=269,36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</si>
  <si>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</si>
  <si>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19</t>
  </si>
  <si>
    <t>17581</t>
  </si>
  <si>
    <t>OBSYP POTRUBÍ A OBJEKTŮ Z NAKUPOVANÝCH MATERIÁLŮ</t>
  </si>
  <si>
    <t>Dosypání cybějící části svahů štěrkodrtí se zhutněním. 
Výměra byla odečtena grafickou metodou programem AutoCad. V přiloženém schématu jsou uvedeny kóty obrazců, z kterých se skládají jednotlivé plochy výměr. Jejich pomocí lze uvedené výměry přibližně zkontrolovat. Pro ocenění byla použita  grafická metoda AutoCad, protože je peřesnější. 
1,68*148=248,64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</si>
  <si>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</si>
  <si>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Komunikace</t>
  </si>
  <si>
    <t>20</t>
  </si>
  <si>
    <t>56110</t>
  </si>
  <si>
    <t>PODKLADNÍ BETON</t>
  </si>
  <si>
    <t>Výměra byla odečtena grafickou metodou programem AutoCad. V přiloženém schématu jsou uvedeny kóty obrazců, z kterých se skládají jednotlivé plochy výměr. Jejich pomocí lze uvedené výměry přibližně zkontrolovat. Pro ocenění byla popužita  grafická metoda AutoCad, protože je peřesnější. 
1,78*148=263,44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</si>
  <si>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</si>
  <si>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21</t>
  </si>
  <si>
    <t>56324</t>
  </si>
  <si>
    <t>VOZOVKOVÉ VRSTVY Z VIBROVANÉHO ŠTĚRKU TL. DO 200MM</t>
  </si>
  <si>
    <t>Vyrovnávací podsyp pod podkladní beton ze štěrkodrti  tl 180mm 
2,83*148=418,84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</si>
  <si>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</si>
  <si>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22</t>
  </si>
  <si>
    <t>56333</t>
  </si>
  <si>
    <t>VOZOVKOVÉ VRSTVY ZE ŠTĚRKODRTI TL. DO 150MM</t>
  </si>
  <si>
    <t>23</t>
  </si>
  <si>
    <t>56963</t>
  </si>
  <si>
    <t>ZPEVNĚNÍ KRAJNIC Z RECYKLOVANÉHO MATERIÁLU TL DO 150MM</t>
  </si>
  <si>
    <t>Krajnice 
148*0,75=111,00 [A] 
Hospodářský sjezd 
6*5=30,00 [B] 
Celkem: A+B=141,00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</si>
  <si>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</si>
  <si>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24</t>
  </si>
  <si>
    <t>572143</t>
  </si>
  <si>
    <t>INFILTRAČNÍ POSTŘIK Z EMULZE DO 2,0KG/M2</t>
  </si>
  <si>
    <t>148*2,75=407,00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</si>
  <si>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</si>
  <si>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25</t>
  </si>
  <si>
    <t>572223</t>
  </si>
  <si>
    <t>SPOJOVACÍ POSTŘIK Z EMULZE DO 1,0KG/M2</t>
  </si>
  <si>
    <t>148*3+148*3,25=925,00 [A]</t>
  </si>
  <si>
    <t>26</t>
  </si>
  <si>
    <t>574A45</t>
  </si>
  <si>
    <t>ASFALTOVÝ BETON PRO OBRUSNÉ VRSTVY ACO 16 TL. 50MM</t>
  </si>
  <si>
    <t>148*3,25=481,00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</si>
  <si>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</si>
  <si>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27</t>
  </si>
  <si>
    <t>574C65</t>
  </si>
  <si>
    <t>ASFALTOVÝ BETON PRO LOŽNÍ VRSTVY ACL 16 TL. 70MM</t>
  </si>
  <si>
    <t>148*3=444,00 [A]</t>
  </si>
  <si>
    <t>28</t>
  </si>
  <si>
    <t>574E78</t>
  </si>
  <si>
    <t>ASFALTOVÝ BETON PRO PODKLADNÍ VRSTVY ACP 22+, 22S TL. 80MM</t>
  </si>
  <si>
    <t>29</t>
  </si>
  <si>
    <t>58910</t>
  </si>
  <si>
    <t>VÝPLŇ SPAR ASFALTEM</t>
  </si>
  <si>
    <t>Napojení pracovních spar na stávající stav 
148+3,25+3,25=154,50 [A]</t>
  </si>
  <si>
    <t>položka zahrnuje:  
- dodávku předepsaného materiálu  
- vyčištění a výplň spar tímto materiálem</t>
  </si>
  <si>
    <t>Ostatní konstrukce a práce</t>
  </si>
  <si>
    <t>30</t>
  </si>
  <si>
    <t>91228</t>
  </si>
  <si>
    <t>SMĚROVÉ SLOUPKY Z PLAST HMOT VČETNĚ ODRAZNÉHO PÁSKU</t>
  </si>
  <si>
    <t>položka zahrnuje:  
- dodání a osazení sloupku včetně nutných zemních prací  
- vnitrostaveništní a mimostaveništní doprava  
- odrazky plastové nebo z retroreflexní fólie</t>
  </si>
  <si>
    <t>31</t>
  </si>
  <si>
    <t>9181D5</t>
  </si>
  <si>
    <t>ČELA PROPUSTU Z TRUB DN DO 600MM Z BETONU DO C 30/37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</si>
  <si>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proudů.  
Nezahrnuje zábradlí.</t>
  </si>
  <si>
    <t>32</t>
  </si>
  <si>
    <t>918358</t>
  </si>
  <si>
    <t>PROPUSTY Z TRUB DN 600MM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</si>
  <si>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</si>
  <si>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33</t>
  </si>
  <si>
    <t>935222</t>
  </si>
  <si>
    <t>PŘÍKOPOVÉ ŽLABY Z BETON TVÁRNIC ŠÍŘ DO 900MM DO BETONU TL 100MM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</si>
  <si>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</si>
  <si>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34</t>
  </si>
  <si>
    <t>935842</t>
  </si>
  <si>
    <t>ŽLABY A RIGOLY DLÁŽDĚNÉ Z BETONOVÝCH DLAŽDIC DO BETONU TL 100MM</t>
  </si>
  <si>
    <t>148*0,5*2=148,00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</si>
  <si>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</si>
  <si>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Po odfrézování asfaltových vrstev bude  TDI a investorem stav spodních podkladních vrstev  vyhodnocen a bude rozhodnuto o  doplnění vrtsvy štěrkodrti 
148*2,5=370,00 [A]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</si>
</sst>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2"/>
      <c r="B1" s="1" t="s">
        <v>0</v>
      </c>
      <c r="C1" s="1"/>
      <c r="D1" s="1"/>
      <c r="E1" s="1"/>
    </row>
    <row r="2" spans="1:5" ht="12.75" customHeight="1">
      <c r="A2" s="32"/>
      <c r="B2" s="33" t="s">
        <v>1</v>
      </c>
      <c r="C2" s="1"/>
      <c r="D2" s="1"/>
      <c r="E2" s="1"/>
    </row>
    <row r="3" spans="1:5" ht="19.5" customHeight="1">
      <c r="A3" s="32"/>
      <c r="B3" s="32"/>
      <c r="C3" s="1"/>
      <c r="D3" s="1"/>
      <c r="E3" s="1"/>
    </row>
    <row r="4" spans="1:5" ht="19.5" customHeight="1">
      <c r="A4" s="1"/>
      <c r="B4" s="34" t="s">
        <v>2</v>
      </c>
      <c r="C4" s="32"/>
      <c r="D4" s="32"/>
      <c r="E4" s="1"/>
    </row>
    <row r="5" spans="1:5" ht="12.75" customHeight="1">
      <c r="A5" s="1"/>
      <c r="B5" s="32" t="s">
        <v>3</v>
      </c>
      <c r="C5" s="32"/>
      <c r="D5" s="32"/>
      <c r="E5" s="1"/>
    </row>
    <row r="6" spans="1:5" ht="12.75" customHeight="1">
      <c r="A6" s="1"/>
      <c r="B6" s="3" t="s">
        <v>4</v>
      </c>
      <c r="C6" s="6">
        <f>SUM(C10:C10)</f>
        <v>0</v>
      </c>
      <c r="D6" s="1"/>
      <c r="E6" s="1"/>
    </row>
    <row r="7" spans="1:5" ht="12.75" customHeight="1">
      <c r="A7" s="1"/>
      <c r="B7" s="3" t="s">
        <v>5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'101'!I3</f>
        <v>0</v>
      </c>
      <c r="D10" s="16">
        <f>'101'!O2</f>
        <v>0</v>
      </c>
      <c r="E10" s="16">
        <f>C10+D10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pane ySplit="7" topLeftCell="A119" activePane="bottomLeft" state="frozen"/>
      <selection pane="topLeft" activeCell="A1" sqref="A1"/>
      <selection pane="bottomLeft" activeCell="E97" sqref="E9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0+O8+O49+O86+O127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5" t="s">
        <v>15</v>
      </c>
      <c r="D3" s="32"/>
      <c r="E3" s="10" t="s">
        <v>16</v>
      </c>
      <c r="F3" s="1"/>
      <c r="G3" s="8"/>
      <c r="H3" s="7" t="s">
        <v>24</v>
      </c>
      <c r="I3" s="31">
        <f>0+I8+I49+I86+I127</f>
        <v>0</v>
      </c>
      <c r="O3" t="s">
        <v>19</v>
      </c>
      <c r="P3" t="s">
        <v>22</v>
      </c>
    </row>
    <row r="4" spans="1:16" ht="15" customHeight="1">
      <c r="A4" t="s">
        <v>17</v>
      </c>
      <c r="B4" s="12" t="s">
        <v>18</v>
      </c>
      <c r="C4" s="36" t="s">
        <v>24</v>
      </c>
      <c r="D4" s="37"/>
      <c r="E4" s="13" t="s">
        <v>25</v>
      </c>
      <c r="F4" s="5"/>
      <c r="G4" s="5"/>
      <c r="H4" s="14"/>
      <c r="I4" s="14"/>
      <c r="O4" t="s">
        <v>20</v>
      </c>
      <c r="P4" t="s">
        <v>22</v>
      </c>
    </row>
    <row r="5" spans="1:16" ht="12.75" customHeight="1">
      <c r="A5" s="38" t="s">
        <v>26</v>
      </c>
      <c r="B5" s="38" t="s">
        <v>28</v>
      </c>
      <c r="C5" s="38" t="s">
        <v>30</v>
      </c>
      <c r="D5" s="38" t="s">
        <v>31</v>
      </c>
      <c r="E5" s="38" t="s">
        <v>32</v>
      </c>
      <c r="F5" s="38" t="s">
        <v>34</v>
      </c>
      <c r="G5" s="38" t="s">
        <v>36</v>
      </c>
      <c r="H5" s="38" t="s">
        <v>38</v>
      </c>
      <c r="I5" s="38"/>
      <c r="O5" t="s">
        <v>21</v>
      </c>
      <c r="P5" t="s">
        <v>22</v>
      </c>
    </row>
    <row r="6" spans="1:9" ht="12.75" customHeight="1">
      <c r="A6" s="38"/>
      <c r="B6" s="38"/>
      <c r="C6" s="38"/>
      <c r="D6" s="38"/>
      <c r="E6" s="38"/>
      <c r="F6" s="38"/>
      <c r="G6" s="38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22</v>
      </c>
      <c r="D7" s="11" t="s">
        <v>23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38.25">
      <c r="A9" s="17" t="s">
        <v>45</v>
      </c>
      <c r="B9" s="21" t="s">
        <v>29</v>
      </c>
      <c r="C9" s="21" t="s">
        <v>46</v>
      </c>
      <c r="D9" s="17" t="s">
        <v>25</v>
      </c>
      <c r="E9" s="22" t="s">
        <v>47</v>
      </c>
      <c r="F9" s="23" t="s">
        <v>48</v>
      </c>
      <c r="G9" s="24">
        <v>484.85</v>
      </c>
      <c r="H9" s="24">
        <v>0</v>
      </c>
      <c r="I9" s="24">
        <f>ROUND(ROUND(H9,2)*ROUND(G9,2),2)</f>
        <v>0</v>
      </c>
      <c r="O9">
        <f>(I9*21)/100</f>
        <v>0</v>
      </c>
      <c r="P9" t="s">
        <v>22</v>
      </c>
    </row>
    <row r="10" spans="1:5" ht="12.75">
      <c r="A10" s="25" t="s">
        <v>49</v>
      </c>
      <c r="E10" s="26" t="s">
        <v>25</v>
      </c>
    </row>
    <row r="11" spans="1:5" ht="12.75">
      <c r="A11" s="27" t="s">
        <v>50</v>
      </c>
      <c r="E11" s="28" t="s">
        <v>51</v>
      </c>
    </row>
    <row r="12" spans="1:5" ht="140.25">
      <c r="A12" t="s">
        <v>52</v>
      </c>
      <c r="E12" s="26" t="s">
        <v>53</v>
      </c>
    </row>
    <row r="13" spans="1:16" ht="38.25">
      <c r="A13" s="17" t="s">
        <v>45</v>
      </c>
      <c r="B13" s="21" t="s">
        <v>22</v>
      </c>
      <c r="C13" s="21" t="s">
        <v>54</v>
      </c>
      <c r="D13" s="17" t="s">
        <v>25</v>
      </c>
      <c r="E13" s="22" t="s">
        <v>55</v>
      </c>
      <c r="F13" s="23" t="s">
        <v>48</v>
      </c>
      <c r="G13" s="24">
        <v>223.78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22</v>
      </c>
    </row>
    <row r="14" spans="1:5" ht="12.75">
      <c r="A14" s="25" t="s">
        <v>49</v>
      </c>
      <c r="E14" s="26" t="s">
        <v>25</v>
      </c>
    </row>
    <row r="15" spans="1:5" ht="102">
      <c r="A15" s="27" t="s">
        <v>50</v>
      </c>
      <c r="E15" s="28" t="s">
        <v>56</v>
      </c>
    </row>
    <row r="16" spans="1:5" ht="140.25">
      <c r="A16" t="s">
        <v>52</v>
      </c>
      <c r="E16" s="26" t="s">
        <v>53</v>
      </c>
    </row>
    <row r="17" spans="1:16" ht="38.25">
      <c r="A17" s="17" t="s">
        <v>45</v>
      </c>
      <c r="B17" s="21" t="s">
        <v>23</v>
      </c>
      <c r="C17" s="21" t="s">
        <v>57</v>
      </c>
      <c r="D17" s="17" t="s">
        <v>25</v>
      </c>
      <c r="E17" s="22" t="s">
        <v>58</v>
      </c>
      <c r="F17" s="23" t="s">
        <v>48</v>
      </c>
      <c r="G17" s="24">
        <v>2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22</v>
      </c>
    </row>
    <row r="18" spans="1:5" ht="12.75">
      <c r="A18" s="25" t="s">
        <v>49</v>
      </c>
      <c r="E18" s="26" t="s">
        <v>25</v>
      </c>
    </row>
    <row r="19" spans="1:5" ht="25.5">
      <c r="A19" s="27" t="s">
        <v>50</v>
      </c>
      <c r="E19" s="28" t="s">
        <v>59</v>
      </c>
    </row>
    <row r="20" spans="1:5" ht="140.25">
      <c r="A20" t="s">
        <v>52</v>
      </c>
      <c r="E20" s="26" t="s">
        <v>53</v>
      </c>
    </row>
    <row r="21" spans="1:16" ht="25.5">
      <c r="A21" s="17" t="s">
        <v>45</v>
      </c>
      <c r="B21" s="21" t="s">
        <v>33</v>
      </c>
      <c r="C21" s="21" t="s">
        <v>60</v>
      </c>
      <c r="D21" s="17" t="s">
        <v>25</v>
      </c>
      <c r="E21" s="22" t="s">
        <v>61</v>
      </c>
      <c r="F21" s="23" t="s">
        <v>48</v>
      </c>
      <c r="G21" s="24">
        <v>0.4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22</v>
      </c>
    </row>
    <row r="22" spans="1:5" ht="12.75">
      <c r="A22" s="25" t="s">
        <v>49</v>
      </c>
      <c r="E22" s="26" t="s">
        <v>25</v>
      </c>
    </row>
    <row r="23" spans="1:5" ht="25.5">
      <c r="A23" s="27" t="s">
        <v>50</v>
      </c>
      <c r="E23" s="28" t="s">
        <v>62</v>
      </c>
    </row>
    <row r="24" spans="1:5" ht="140.25">
      <c r="A24" t="s">
        <v>52</v>
      </c>
      <c r="E24" s="26" t="s">
        <v>53</v>
      </c>
    </row>
    <row r="25" spans="1:16" ht="12.75">
      <c r="A25" s="17" t="s">
        <v>45</v>
      </c>
      <c r="B25" s="21" t="s">
        <v>35</v>
      </c>
      <c r="C25" s="21" t="s">
        <v>63</v>
      </c>
      <c r="D25" s="17" t="s">
        <v>25</v>
      </c>
      <c r="E25" s="22" t="s">
        <v>64</v>
      </c>
      <c r="F25" s="23" t="s">
        <v>65</v>
      </c>
      <c r="G25" s="24">
        <v>1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22</v>
      </c>
    </row>
    <row r="26" spans="1:5" ht="12.75">
      <c r="A26" s="25" t="s">
        <v>49</v>
      </c>
      <c r="E26" s="26" t="s">
        <v>25</v>
      </c>
    </row>
    <row r="27" spans="1:5" ht="12.75">
      <c r="A27" s="27" t="s">
        <v>50</v>
      </c>
      <c r="E27" s="28" t="s">
        <v>25</v>
      </c>
    </row>
    <row r="28" spans="1:5" ht="12.75">
      <c r="A28" t="s">
        <v>52</v>
      </c>
      <c r="E28" s="26" t="s">
        <v>66</v>
      </c>
    </row>
    <row r="29" spans="1:16" ht="12.75">
      <c r="A29" s="17" t="s">
        <v>45</v>
      </c>
      <c r="B29" s="21" t="s">
        <v>37</v>
      </c>
      <c r="C29" s="21" t="s">
        <v>67</v>
      </c>
      <c r="D29" s="17" t="s">
        <v>25</v>
      </c>
      <c r="E29" s="22" t="s">
        <v>68</v>
      </c>
      <c r="F29" s="23" t="s">
        <v>69</v>
      </c>
      <c r="G29" s="24">
        <v>1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22</v>
      </c>
    </row>
    <row r="30" spans="1:5" ht="12.75">
      <c r="A30" s="25" t="s">
        <v>49</v>
      </c>
      <c r="E30" s="26" t="s">
        <v>25</v>
      </c>
    </row>
    <row r="31" spans="1:5" ht="12.75">
      <c r="A31" s="27" t="s">
        <v>50</v>
      </c>
      <c r="E31" s="28" t="s">
        <v>25</v>
      </c>
    </row>
    <row r="32" spans="1:5" ht="12.75">
      <c r="A32" t="s">
        <v>52</v>
      </c>
      <c r="E32" s="26" t="s">
        <v>70</v>
      </c>
    </row>
    <row r="33" spans="1:16" ht="12.75">
      <c r="A33" s="17" t="s">
        <v>45</v>
      </c>
      <c r="B33" s="21" t="s">
        <v>71</v>
      </c>
      <c r="C33" s="21" t="s">
        <v>72</v>
      </c>
      <c r="D33" s="17" t="s">
        <v>25</v>
      </c>
      <c r="E33" s="22" t="s">
        <v>73</v>
      </c>
      <c r="F33" s="23" t="s">
        <v>65</v>
      </c>
      <c r="G33" s="24">
        <v>1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22</v>
      </c>
    </row>
    <row r="34" spans="1:5" ht="12.75">
      <c r="A34" s="25" t="s">
        <v>49</v>
      </c>
      <c r="E34" s="26" t="s">
        <v>25</v>
      </c>
    </row>
    <row r="35" spans="1:5" ht="12.75">
      <c r="A35" s="27" t="s">
        <v>50</v>
      </c>
      <c r="E35" s="28" t="s">
        <v>25</v>
      </c>
    </row>
    <row r="36" spans="1:5" ht="12.75">
      <c r="A36" t="s">
        <v>52</v>
      </c>
      <c r="E36" s="26" t="s">
        <v>70</v>
      </c>
    </row>
    <row r="37" spans="1:16" ht="12.75">
      <c r="A37" s="17" t="s">
        <v>45</v>
      </c>
      <c r="B37" s="21" t="s">
        <v>74</v>
      </c>
      <c r="C37" s="21" t="s">
        <v>75</v>
      </c>
      <c r="D37" s="17" t="s">
        <v>25</v>
      </c>
      <c r="E37" s="22" t="s">
        <v>76</v>
      </c>
      <c r="F37" s="23" t="s">
        <v>77</v>
      </c>
      <c r="G37" s="24">
        <v>100</v>
      </c>
      <c r="H37" s="24">
        <v>0</v>
      </c>
      <c r="I37" s="24">
        <f>ROUND(ROUND(H37,2)*ROUND(G37,2),2)</f>
        <v>0</v>
      </c>
      <c r="O37">
        <f>(I37*21)/100</f>
        <v>0</v>
      </c>
      <c r="P37" t="s">
        <v>22</v>
      </c>
    </row>
    <row r="38" spans="1:5" ht="12.75">
      <c r="A38" s="25" t="s">
        <v>49</v>
      </c>
      <c r="E38" s="26" t="s">
        <v>25</v>
      </c>
    </row>
    <row r="39" spans="1:5" ht="38.25">
      <c r="A39" s="27" t="s">
        <v>50</v>
      </c>
      <c r="E39" s="28" t="s">
        <v>78</v>
      </c>
    </row>
    <row r="40" spans="1:5" ht="12.75">
      <c r="A40" t="s">
        <v>52</v>
      </c>
      <c r="E40" s="26" t="s">
        <v>79</v>
      </c>
    </row>
    <row r="41" spans="1:16" ht="12.75">
      <c r="A41" s="17" t="s">
        <v>45</v>
      </c>
      <c r="B41" s="21" t="s">
        <v>40</v>
      </c>
      <c r="C41" s="21" t="s">
        <v>80</v>
      </c>
      <c r="D41" s="17" t="s">
        <v>25</v>
      </c>
      <c r="E41" s="22" t="s">
        <v>81</v>
      </c>
      <c r="F41" s="23" t="s">
        <v>65</v>
      </c>
      <c r="G41" s="24">
        <v>1</v>
      </c>
      <c r="H41" s="24">
        <v>0</v>
      </c>
      <c r="I41" s="24">
        <f>ROUND(ROUND(H41,2)*ROUND(G41,2),2)</f>
        <v>0</v>
      </c>
      <c r="O41">
        <f>(I41*21)/100</f>
        <v>0</v>
      </c>
      <c r="P41" t="s">
        <v>22</v>
      </c>
    </row>
    <row r="42" spans="1:5" ht="12.75">
      <c r="A42" s="25" t="s">
        <v>49</v>
      </c>
      <c r="E42" s="26" t="s">
        <v>25</v>
      </c>
    </row>
    <row r="43" spans="1:5" ht="12.75">
      <c r="A43" s="27" t="s">
        <v>50</v>
      </c>
      <c r="E43" s="28" t="s">
        <v>25</v>
      </c>
    </row>
    <row r="44" spans="1:5" ht="25.5">
      <c r="A44" t="s">
        <v>52</v>
      </c>
      <c r="E44" s="26" t="s">
        <v>82</v>
      </c>
    </row>
    <row r="45" spans="1:16" ht="12.75">
      <c r="A45" s="17" t="s">
        <v>45</v>
      </c>
      <c r="B45" s="21" t="s">
        <v>42</v>
      </c>
      <c r="C45" s="21" t="s">
        <v>83</v>
      </c>
      <c r="D45" s="17" t="s">
        <v>25</v>
      </c>
      <c r="E45" s="22" t="s">
        <v>84</v>
      </c>
      <c r="F45" s="23" t="s">
        <v>65</v>
      </c>
      <c r="G45" s="24">
        <v>1</v>
      </c>
      <c r="H45" s="24">
        <v>0</v>
      </c>
      <c r="I45" s="24">
        <f>ROUND(ROUND(H45,2)*ROUND(G45,2),2)</f>
        <v>0</v>
      </c>
      <c r="O45">
        <f>(I45*21)/100</f>
        <v>0</v>
      </c>
      <c r="P45" t="s">
        <v>22</v>
      </c>
    </row>
    <row r="46" spans="1:5" ht="25.5">
      <c r="A46" s="25" t="s">
        <v>49</v>
      </c>
      <c r="E46" s="26" t="s">
        <v>85</v>
      </c>
    </row>
    <row r="47" spans="1:5" ht="12.75">
      <c r="A47" s="27" t="s">
        <v>50</v>
      </c>
      <c r="E47" s="28" t="s">
        <v>86</v>
      </c>
    </row>
    <row r="48" spans="1:5" ht="12.75">
      <c r="A48" t="s">
        <v>52</v>
      </c>
      <c r="E48" s="26" t="s">
        <v>25</v>
      </c>
    </row>
    <row r="49" spans="1:18" ht="12.75" customHeight="1">
      <c r="A49" s="5" t="s">
        <v>43</v>
      </c>
      <c r="B49" s="5"/>
      <c r="C49" s="29" t="s">
        <v>29</v>
      </c>
      <c r="D49" s="5"/>
      <c r="E49" s="19" t="s">
        <v>87</v>
      </c>
      <c r="F49" s="5"/>
      <c r="G49" s="5"/>
      <c r="H49" s="5"/>
      <c r="I49" s="30">
        <f>0+Q49</f>
        <v>0</v>
      </c>
      <c r="O49">
        <f>0+R49</f>
        <v>0</v>
      </c>
      <c r="Q49">
        <f>0+I50+I54+I58+I62+I66+I70+I74+I78+I82</f>
        <v>0</v>
      </c>
      <c r="R49">
        <f>0+O50+O54+O58+O62+O66+O70+O74+O78+O82</f>
        <v>0</v>
      </c>
    </row>
    <row r="50" spans="1:16" ht="12.75">
      <c r="A50" s="17" t="s">
        <v>45</v>
      </c>
      <c r="B50" s="21" t="s">
        <v>88</v>
      </c>
      <c r="C50" s="21" t="s">
        <v>89</v>
      </c>
      <c r="D50" s="17" t="s">
        <v>25</v>
      </c>
      <c r="E50" s="22" t="s">
        <v>90</v>
      </c>
      <c r="F50" s="23" t="s">
        <v>91</v>
      </c>
      <c r="G50" s="24">
        <v>592</v>
      </c>
      <c r="H50" s="24">
        <v>0</v>
      </c>
      <c r="I50" s="24">
        <f>ROUND(ROUND(H50,2)*ROUND(G50,2),2)</f>
        <v>0</v>
      </c>
      <c r="O50">
        <f>(I50*21)/100</f>
        <v>0</v>
      </c>
      <c r="P50" t="s">
        <v>22</v>
      </c>
    </row>
    <row r="51" spans="1:5" ht="12.75">
      <c r="A51" s="25" t="s">
        <v>49</v>
      </c>
      <c r="E51" s="26" t="s">
        <v>25</v>
      </c>
    </row>
    <row r="52" spans="1:5" ht="12.75">
      <c r="A52" s="27" t="s">
        <v>50</v>
      </c>
      <c r="E52" s="28" t="s">
        <v>92</v>
      </c>
    </row>
    <row r="53" spans="1:5" ht="25.5">
      <c r="A53" t="s">
        <v>52</v>
      </c>
      <c r="E53" s="26" t="s">
        <v>93</v>
      </c>
    </row>
    <row r="54" spans="1:16" ht="12.75">
      <c r="A54" s="17" t="s">
        <v>45</v>
      </c>
      <c r="B54" s="21" t="s">
        <v>94</v>
      </c>
      <c r="C54" s="21" t="s">
        <v>95</v>
      </c>
      <c r="D54" s="17" t="s">
        <v>25</v>
      </c>
      <c r="E54" s="22" t="s">
        <v>96</v>
      </c>
      <c r="F54" s="23" t="s">
        <v>91</v>
      </c>
      <c r="G54" s="24">
        <v>100</v>
      </c>
      <c r="H54" s="24">
        <v>0</v>
      </c>
      <c r="I54" s="24">
        <f>ROUND(ROUND(H54,2)*ROUND(G54,2),2)</f>
        <v>0</v>
      </c>
      <c r="O54">
        <f>(I54*21)/100</f>
        <v>0</v>
      </c>
      <c r="P54" t="s">
        <v>22</v>
      </c>
    </row>
    <row r="55" spans="1:5" ht="12.75">
      <c r="A55" s="25" t="s">
        <v>49</v>
      </c>
      <c r="E55" s="26" t="s">
        <v>25</v>
      </c>
    </row>
    <row r="56" spans="1:5" ht="12.75">
      <c r="A56" s="27" t="s">
        <v>50</v>
      </c>
      <c r="E56" s="28" t="s">
        <v>97</v>
      </c>
    </row>
    <row r="57" spans="1:5" ht="38.25">
      <c r="A57" t="s">
        <v>52</v>
      </c>
      <c r="E57" s="26" t="s">
        <v>98</v>
      </c>
    </row>
    <row r="58" spans="1:16" ht="12.75">
      <c r="A58" s="17" t="s">
        <v>45</v>
      </c>
      <c r="B58" s="21" t="s">
        <v>99</v>
      </c>
      <c r="C58" s="21" t="s">
        <v>100</v>
      </c>
      <c r="D58" s="17" t="s">
        <v>25</v>
      </c>
      <c r="E58" s="22" t="s">
        <v>101</v>
      </c>
      <c r="F58" s="23" t="s">
        <v>69</v>
      </c>
      <c r="G58" s="24">
        <v>10</v>
      </c>
      <c r="H58" s="24">
        <v>0</v>
      </c>
      <c r="I58" s="24">
        <f>ROUND(ROUND(H58,2)*ROUND(G58,2),2)</f>
        <v>0</v>
      </c>
      <c r="O58">
        <f>(I58*21)/100</f>
        <v>0</v>
      </c>
      <c r="P58" t="s">
        <v>22</v>
      </c>
    </row>
    <row r="59" spans="1:5" ht="12.75">
      <c r="A59" s="25" t="s">
        <v>49</v>
      </c>
      <c r="E59" s="26" t="s">
        <v>25</v>
      </c>
    </row>
    <row r="60" spans="1:5" ht="12.75">
      <c r="A60" s="27" t="s">
        <v>50</v>
      </c>
      <c r="E60" s="28" t="s">
        <v>102</v>
      </c>
    </row>
    <row r="61" spans="1:5" ht="165.75">
      <c r="A61" t="s">
        <v>52</v>
      </c>
      <c r="E61" s="26" t="s">
        <v>103</v>
      </c>
    </row>
    <row r="62" spans="1:16" ht="12.75">
      <c r="A62" s="17" t="s">
        <v>45</v>
      </c>
      <c r="B62" s="21" t="s">
        <v>104</v>
      </c>
      <c r="C62" s="21" t="s">
        <v>105</v>
      </c>
      <c r="D62" s="17" t="s">
        <v>25</v>
      </c>
      <c r="E62" s="22" t="s">
        <v>106</v>
      </c>
      <c r="F62" s="23" t="s">
        <v>91</v>
      </c>
      <c r="G62" s="24">
        <v>296</v>
      </c>
      <c r="H62" s="24">
        <v>0</v>
      </c>
      <c r="I62" s="24">
        <f>ROUND(ROUND(H62,2)*ROUND(G62,2),2)</f>
        <v>0</v>
      </c>
      <c r="O62">
        <f>(I62*21)/100</f>
        <v>0</v>
      </c>
      <c r="P62" t="s">
        <v>22</v>
      </c>
    </row>
    <row r="63" spans="1:5" ht="12.75">
      <c r="A63" s="25" t="s">
        <v>49</v>
      </c>
      <c r="E63" s="26" t="s">
        <v>25</v>
      </c>
    </row>
    <row r="64" spans="1:5" ht="12.75">
      <c r="A64" s="27" t="s">
        <v>50</v>
      </c>
      <c r="E64" s="28" t="s">
        <v>107</v>
      </c>
    </row>
    <row r="65" spans="1:5" ht="63.75">
      <c r="A65" t="s">
        <v>52</v>
      </c>
      <c r="E65" s="26" t="s">
        <v>108</v>
      </c>
    </row>
    <row r="66" spans="1:16" ht="25.5">
      <c r="A66" s="17" t="s">
        <v>45</v>
      </c>
      <c r="B66" s="21" t="s">
        <v>109</v>
      </c>
      <c r="C66" s="21" t="s">
        <v>110</v>
      </c>
      <c r="D66" s="17" t="s">
        <v>25</v>
      </c>
      <c r="E66" s="22" t="s">
        <v>111</v>
      </c>
      <c r="F66" s="23" t="s">
        <v>112</v>
      </c>
      <c r="G66" s="24">
        <v>4475.52</v>
      </c>
      <c r="H66" s="24">
        <v>0</v>
      </c>
      <c r="I66" s="24">
        <f>ROUND(ROUND(H66,2)*ROUND(G66,2),2)</f>
        <v>0</v>
      </c>
      <c r="O66">
        <f>(I66*21)/100</f>
        <v>0</v>
      </c>
      <c r="P66" t="s">
        <v>22</v>
      </c>
    </row>
    <row r="67" spans="1:5" ht="12.75">
      <c r="A67" s="25" t="s">
        <v>49</v>
      </c>
      <c r="E67" s="26" t="s">
        <v>25</v>
      </c>
    </row>
    <row r="68" spans="1:5" ht="89.25">
      <c r="A68" s="27" t="s">
        <v>50</v>
      </c>
      <c r="E68" s="28" t="s">
        <v>113</v>
      </c>
    </row>
    <row r="69" spans="1:5" ht="25.5">
      <c r="A69" t="s">
        <v>52</v>
      </c>
      <c r="E69" s="26" t="s">
        <v>114</v>
      </c>
    </row>
    <row r="70" spans="1:16" ht="12.75">
      <c r="A70" s="17" t="s">
        <v>45</v>
      </c>
      <c r="B70" s="21" t="s">
        <v>115</v>
      </c>
      <c r="C70" s="21" t="s">
        <v>116</v>
      </c>
      <c r="D70" s="17" t="s">
        <v>25</v>
      </c>
      <c r="E70" s="22" t="s">
        <v>117</v>
      </c>
      <c r="F70" s="23" t="s">
        <v>118</v>
      </c>
      <c r="G70" s="24">
        <v>87.69</v>
      </c>
      <c r="H70" s="24">
        <v>0</v>
      </c>
      <c r="I70" s="24">
        <f>ROUND(ROUND(H70,2)*ROUND(G70,2),2)</f>
        <v>0</v>
      </c>
      <c r="O70">
        <f>(I70*21)/100</f>
        <v>0</v>
      </c>
      <c r="P70" t="s">
        <v>22</v>
      </c>
    </row>
    <row r="71" spans="1:5" ht="12.75">
      <c r="A71" s="25" t="s">
        <v>49</v>
      </c>
      <c r="E71" s="26" t="s">
        <v>25</v>
      </c>
    </row>
    <row r="72" spans="1:5" ht="12.75">
      <c r="A72" s="27" t="s">
        <v>50</v>
      </c>
      <c r="E72" s="28" t="s">
        <v>119</v>
      </c>
    </row>
    <row r="73" spans="1:5" ht="76.5">
      <c r="A73" t="s">
        <v>52</v>
      </c>
      <c r="E73" s="26" t="s">
        <v>120</v>
      </c>
    </row>
    <row r="74" spans="1:16" ht="12.75">
      <c r="A74" s="17" t="s">
        <v>45</v>
      </c>
      <c r="B74" s="21" t="s">
        <v>121</v>
      </c>
      <c r="C74" s="21" t="s">
        <v>122</v>
      </c>
      <c r="D74" s="17" t="s">
        <v>25</v>
      </c>
      <c r="E74" s="22" t="s">
        <v>123</v>
      </c>
      <c r="F74" s="23" t="s">
        <v>124</v>
      </c>
      <c r="G74" s="24">
        <v>154.5</v>
      </c>
      <c r="H74" s="24">
        <v>0</v>
      </c>
      <c r="I74" s="24">
        <f>ROUND(ROUND(H74,2)*ROUND(G74,2),2)</f>
        <v>0</v>
      </c>
      <c r="O74">
        <f>(I74*21)/100</f>
        <v>0</v>
      </c>
      <c r="P74" t="s">
        <v>22</v>
      </c>
    </row>
    <row r="75" spans="1:5" ht="12.75">
      <c r="A75" s="25" t="s">
        <v>49</v>
      </c>
      <c r="E75" s="26" t="s">
        <v>25</v>
      </c>
    </row>
    <row r="76" spans="1:5" ht="25.5">
      <c r="A76" s="27" t="s">
        <v>50</v>
      </c>
      <c r="E76" s="28" t="s">
        <v>125</v>
      </c>
    </row>
    <row r="77" spans="1:5" ht="25.5">
      <c r="A77" t="s">
        <v>52</v>
      </c>
      <c r="E77" s="26" t="s">
        <v>126</v>
      </c>
    </row>
    <row r="78" spans="1:16" ht="12.75">
      <c r="A78" s="17" t="s">
        <v>45</v>
      </c>
      <c r="B78" s="21" t="s">
        <v>127</v>
      </c>
      <c r="C78" s="21" t="s">
        <v>128</v>
      </c>
      <c r="D78" s="17" t="s">
        <v>25</v>
      </c>
      <c r="E78" s="22" t="s">
        <v>129</v>
      </c>
      <c r="F78" s="23" t="s">
        <v>118</v>
      </c>
      <c r="G78" s="24">
        <v>269.36</v>
      </c>
      <c r="H78" s="24">
        <v>0</v>
      </c>
      <c r="I78" s="24">
        <f>ROUND(ROUND(H78,2)*ROUND(G78,2),2)</f>
        <v>0</v>
      </c>
      <c r="O78">
        <f>(I78*21)/100</f>
        <v>0</v>
      </c>
      <c r="P78" t="s">
        <v>22</v>
      </c>
    </row>
    <row r="79" spans="1:5" ht="12.75">
      <c r="A79" s="25" t="s">
        <v>49</v>
      </c>
      <c r="E79" s="26" t="s">
        <v>25</v>
      </c>
    </row>
    <row r="80" spans="1:5" ht="63.75">
      <c r="A80" s="27" t="s">
        <v>50</v>
      </c>
      <c r="E80" s="28" t="s">
        <v>130</v>
      </c>
    </row>
    <row r="81" spans="1:5" ht="395.25">
      <c r="A81" t="s">
        <v>52</v>
      </c>
      <c r="E81" s="26" t="s">
        <v>131</v>
      </c>
    </row>
    <row r="82" spans="1:16" ht="12.75">
      <c r="A82" s="17" t="s">
        <v>45</v>
      </c>
      <c r="B82" s="21" t="s">
        <v>132</v>
      </c>
      <c r="C82" s="21" t="s">
        <v>133</v>
      </c>
      <c r="D82" s="17" t="s">
        <v>25</v>
      </c>
      <c r="E82" s="22" t="s">
        <v>134</v>
      </c>
      <c r="F82" s="23" t="s">
        <v>118</v>
      </c>
      <c r="G82" s="24">
        <v>248.64</v>
      </c>
      <c r="H82" s="24">
        <v>0</v>
      </c>
      <c r="I82" s="24">
        <f>ROUND(ROUND(H82,2)*ROUND(G82,2),2)</f>
        <v>0</v>
      </c>
      <c r="O82">
        <f>(I82*21)/100</f>
        <v>0</v>
      </c>
      <c r="P82" t="s">
        <v>22</v>
      </c>
    </row>
    <row r="83" spans="1:5" ht="12.75">
      <c r="A83" s="25" t="s">
        <v>49</v>
      </c>
      <c r="E83" s="26" t="s">
        <v>25</v>
      </c>
    </row>
    <row r="84" spans="1:5" ht="76.5">
      <c r="A84" s="27" t="s">
        <v>50</v>
      </c>
      <c r="E84" s="28" t="s">
        <v>135</v>
      </c>
    </row>
    <row r="85" spans="1:5" ht="306">
      <c r="A85" t="s">
        <v>52</v>
      </c>
      <c r="E85" s="26" t="s">
        <v>136</v>
      </c>
    </row>
    <row r="86" spans="1:18" ht="12.75" customHeight="1">
      <c r="A86" s="5" t="s">
        <v>43</v>
      </c>
      <c r="B86" s="5"/>
      <c r="C86" s="29" t="s">
        <v>35</v>
      </c>
      <c r="D86" s="5"/>
      <c r="E86" s="19" t="s">
        <v>137</v>
      </c>
      <c r="F86" s="5"/>
      <c r="G86" s="5"/>
      <c r="H86" s="5"/>
      <c r="I86" s="30">
        <f>0+Q86</f>
        <v>0</v>
      </c>
      <c r="O86">
        <f>0+R86</f>
        <v>0</v>
      </c>
      <c r="Q86">
        <f>0+I87+I91+I95+I99+I103+I107+I111+I115+I119+I123</f>
        <v>0</v>
      </c>
      <c r="R86">
        <f>0+O87+O91+O95+O99+O103+O107+O111+O115+O119+O123</f>
        <v>0</v>
      </c>
    </row>
    <row r="87" spans="1:16" ht="12.75">
      <c r="A87" s="17" t="s">
        <v>45</v>
      </c>
      <c r="B87" s="21" t="s">
        <v>138</v>
      </c>
      <c r="C87" s="21" t="s">
        <v>139</v>
      </c>
      <c r="D87" s="17" t="s">
        <v>25</v>
      </c>
      <c r="E87" s="22" t="s">
        <v>140</v>
      </c>
      <c r="F87" s="23" t="s">
        <v>118</v>
      </c>
      <c r="G87" s="24">
        <v>263.44</v>
      </c>
      <c r="H87" s="24">
        <v>0</v>
      </c>
      <c r="I87" s="24">
        <f>ROUND(ROUND(H87,2)*ROUND(G87,2),2)</f>
        <v>0</v>
      </c>
      <c r="O87">
        <f>(I87*21)/100</f>
        <v>0</v>
      </c>
      <c r="P87" t="s">
        <v>22</v>
      </c>
    </row>
    <row r="88" spans="1:5" ht="12.75">
      <c r="A88" s="25" t="s">
        <v>49</v>
      </c>
      <c r="E88" s="26" t="s">
        <v>25</v>
      </c>
    </row>
    <row r="89" spans="1:5" ht="63.75">
      <c r="A89" s="27" t="s">
        <v>50</v>
      </c>
      <c r="E89" s="28" t="s">
        <v>141</v>
      </c>
    </row>
    <row r="90" spans="1:5" ht="127.5">
      <c r="A90" t="s">
        <v>52</v>
      </c>
      <c r="E90" s="26" t="s">
        <v>142</v>
      </c>
    </row>
    <row r="91" spans="1:16" ht="12.75">
      <c r="A91" s="17" t="s">
        <v>45</v>
      </c>
      <c r="B91" s="21" t="s">
        <v>143</v>
      </c>
      <c r="C91" s="21" t="s">
        <v>144</v>
      </c>
      <c r="D91" s="17" t="s">
        <v>25</v>
      </c>
      <c r="E91" s="22" t="s">
        <v>145</v>
      </c>
      <c r="F91" s="23" t="s">
        <v>91</v>
      </c>
      <c r="G91" s="24">
        <v>418.84</v>
      </c>
      <c r="H91" s="24">
        <v>0</v>
      </c>
      <c r="I91" s="24">
        <f>ROUND(ROUND(H91,2)*ROUND(G91,2),2)</f>
        <v>0</v>
      </c>
      <c r="O91">
        <f>(I91*21)/100</f>
        <v>0</v>
      </c>
      <c r="P91" t="s">
        <v>22</v>
      </c>
    </row>
    <row r="92" spans="1:5" ht="12.75">
      <c r="A92" s="25" t="s">
        <v>49</v>
      </c>
      <c r="E92" s="26" t="s">
        <v>25</v>
      </c>
    </row>
    <row r="93" spans="1:5" ht="25.5">
      <c r="A93" s="27" t="s">
        <v>50</v>
      </c>
      <c r="E93" s="28" t="s">
        <v>146</v>
      </c>
    </row>
    <row r="94" spans="1:5" ht="51">
      <c r="A94" t="s">
        <v>52</v>
      </c>
      <c r="E94" s="26" t="s">
        <v>147</v>
      </c>
    </row>
    <row r="95" spans="1:16" ht="12.75">
      <c r="A95" s="17" t="s">
        <v>45</v>
      </c>
      <c r="B95" s="21" t="s">
        <v>148</v>
      </c>
      <c r="C95" s="21" t="s">
        <v>149</v>
      </c>
      <c r="D95" s="17" t="s">
        <v>25</v>
      </c>
      <c r="E95" s="22" t="s">
        <v>150</v>
      </c>
      <c r="F95" s="23" t="s">
        <v>91</v>
      </c>
      <c r="G95" s="24">
        <v>370</v>
      </c>
      <c r="H95" s="24">
        <v>0</v>
      </c>
      <c r="I95" s="24">
        <f>ROUND(ROUND(H95,2)*ROUND(G95,2),2)</f>
        <v>0</v>
      </c>
      <c r="O95">
        <f>(I95*21)/100</f>
        <v>0</v>
      </c>
      <c r="P95" t="s">
        <v>22</v>
      </c>
    </row>
    <row r="96" spans="1:5" ht="12.75">
      <c r="A96" s="25" t="s">
        <v>49</v>
      </c>
      <c r="E96" s="26" t="s">
        <v>25</v>
      </c>
    </row>
    <row r="97" spans="1:5" ht="38.25">
      <c r="A97" s="27" t="s">
        <v>50</v>
      </c>
      <c r="E97" s="28" t="s">
        <v>204</v>
      </c>
    </row>
    <row r="98" spans="1:5" ht="51">
      <c r="A98" t="s">
        <v>52</v>
      </c>
      <c r="E98" s="26" t="s">
        <v>147</v>
      </c>
    </row>
    <row r="99" spans="1:16" ht="12.75">
      <c r="A99" s="17" t="s">
        <v>45</v>
      </c>
      <c r="B99" s="21" t="s">
        <v>151</v>
      </c>
      <c r="C99" s="21" t="s">
        <v>152</v>
      </c>
      <c r="D99" s="17" t="s">
        <v>25</v>
      </c>
      <c r="E99" s="22" t="s">
        <v>153</v>
      </c>
      <c r="F99" s="23" t="s">
        <v>91</v>
      </c>
      <c r="G99" s="24">
        <v>141</v>
      </c>
      <c r="H99" s="24">
        <v>0</v>
      </c>
      <c r="I99" s="24">
        <f>ROUND(ROUND(H99,2)*ROUND(G99,2),2)</f>
        <v>0</v>
      </c>
      <c r="O99">
        <f>(I99*21)/100</f>
        <v>0</v>
      </c>
      <c r="P99" t="s">
        <v>22</v>
      </c>
    </row>
    <row r="100" spans="1:5" ht="12.75">
      <c r="A100" s="25" t="s">
        <v>49</v>
      </c>
      <c r="E100" s="26" t="s">
        <v>25</v>
      </c>
    </row>
    <row r="101" spans="1:5" ht="63.75">
      <c r="A101" s="27" t="s">
        <v>50</v>
      </c>
      <c r="E101" s="28" t="s">
        <v>154</v>
      </c>
    </row>
    <row r="102" spans="1:5" ht="102">
      <c r="A102" t="s">
        <v>52</v>
      </c>
      <c r="E102" s="26" t="s">
        <v>155</v>
      </c>
    </row>
    <row r="103" spans="1:16" ht="12.75">
      <c r="A103" s="17" t="s">
        <v>45</v>
      </c>
      <c r="B103" s="21" t="s">
        <v>156</v>
      </c>
      <c r="C103" s="21" t="s">
        <v>157</v>
      </c>
      <c r="D103" s="17" t="s">
        <v>25</v>
      </c>
      <c r="E103" s="22" t="s">
        <v>158</v>
      </c>
      <c r="F103" s="23" t="s">
        <v>91</v>
      </c>
      <c r="G103" s="24">
        <v>407</v>
      </c>
      <c r="H103" s="24">
        <v>0</v>
      </c>
      <c r="I103" s="24">
        <f>ROUND(ROUND(H103,2)*ROUND(G103,2),2)</f>
        <v>0</v>
      </c>
      <c r="O103">
        <f>(I103*21)/100</f>
        <v>0</v>
      </c>
      <c r="P103" t="s">
        <v>22</v>
      </c>
    </row>
    <row r="104" spans="1:5" ht="12.75">
      <c r="A104" s="25" t="s">
        <v>49</v>
      </c>
      <c r="E104" s="26" t="s">
        <v>25</v>
      </c>
    </row>
    <row r="105" spans="1:5" ht="12.75">
      <c r="A105" s="27" t="s">
        <v>50</v>
      </c>
      <c r="E105" s="28" t="s">
        <v>159</v>
      </c>
    </row>
    <row r="106" spans="1:5" ht="51">
      <c r="A106" t="s">
        <v>52</v>
      </c>
      <c r="E106" s="26" t="s">
        <v>160</v>
      </c>
    </row>
    <row r="107" spans="1:16" ht="12.75">
      <c r="A107" s="17" t="s">
        <v>45</v>
      </c>
      <c r="B107" s="21" t="s">
        <v>161</v>
      </c>
      <c r="C107" s="21" t="s">
        <v>162</v>
      </c>
      <c r="D107" s="17" t="s">
        <v>25</v>
      </c>
      <c r="E107" s="22" t="s">
        <v>163</v>
      </c>
      <c r="F107" s="23" t="s">
        <v>91</v>
      </c>
      <c r="G107" s="24">
        <v>925</v>
      </c>
      <c r="H107" s="24">
        <v>0</v>
      </c>
      <c r="I107" s="24">
        <f>ROUND(ROUND(H107,2)*ROUND(G107,2),2)</f>
        <v>0</v>
      </c>
      <c r="O107">
        <f>(I107*21)/100</f>
        <v>0</v>
      </c>
      <c r="P107" t="s">
        <v>22</v>
      </c>
    </row>
    <row r="108" spans="1:5" ht="12.75">
      <c r="A108" s="25" t="s">
        <v>49</v>
      </c>
      <c r="E108" s="26" t="s">
        <v>25</v>
      </c>
    </row>
    <row r="109" spans="1:5" ht="12.75">
      <c r="A109" s="27" t="s">
        <v>50</v>
      </c>
      <c r="E109" s="28" t="s">
        <v>164</v>
      </c>
    </row>
    <row r="110" spans="1:5" ht="51">
      <c r="A110" t="s">
        <v>52</v>
      </c>
      <c r="E110" s="26" t="s">
        <v>160</v>
      </c>
    </row>
    <row r="111" spans="1:16" ht="12.75">
      <c r="A111" s="17" t="s">
        <v>45</v>
      </c>
      <c r="B111" s="21" t="s">
        <v>165</v>
      </c>
      <c r="C111" s="21" t="s">
        <v>166</v>
      </c>
      <c r="D111" s="17" t="s">
        <v>25</v>
      </c>
      <c r="E111" s="22" t="s">
        <v>167</v>
      </c>
      <c r="F111" s="23" t="s">
        <v>91</v>
      </c>
      <c r="G111" s="24">
        <v>481</v>
      </c>
      <c r="H111" s="24">
        <v>0</v>
      </c>
      <c r="I111" s="24">
        <f>ROUND(ROUND(H111,2)*ROUND(G111,2),2)</f>
        <v>0</v>
      </c>
      <c r="O111">
        <f>(I111*21)/100</f>
        <v>0</v>
      </c>
      <c r="P111" t="s">
        <v>22</v>
      </c>
    </row>
    <row r="112" spans="1:5" ht="12.75">
      <c r="A112" s="25" t="s">
        <v>49</v>
      </c>
      <c r="E112" s="26" t="s">
        <v>25</v>
      </c>
    </row>
    <row r="113" spans="1:5" ht="12.75">
      <c r="A113" s="27" t="s">
        <v>50</v>
      </c>
      <c r="E113" s="28" t="s">
        <v>168</v>
      </c>
    </row>
    <row r="114" spans="1:5" ht="140.25">
      <c r="A114" t="s">
        <v>52</v>
      </c>
      <c r="E114" s="26" t="s">
        <v>169</v>
      </c>
    </row>
    <row r="115" spans="1:16" ht="12.75">
      <c r="A115" s="17" t="s">
        <v>45</v>
      </c>
      <c r="B115" s="21" t="s">
        <v>170</v>
      </c>
      <c r="C115" s="21" t="s">
        <v>171</v>
      </c>
      <c r="D115" s="17" t="s">
        <v>25</v>
      </c>
      <c r="E115" s="22" t="s">
        <v>172</v>
      </c>
      <c r="F115" s="23" t="s">
        <v>91</v>
      </c>
      <c r="G115" s="24">
        <v>444</v>
      </c>
      <c r="H115" s="24">
        <v>0</v>
      </c>
      <c r="I115" s="24">
        <f>ROUND(ROUND(H115,2)*ROUND(G115,2),2)</f>
        <v>0</v>
      </c>
      <c r="O115">
        <f>(I115*21)/100</f>
        <v>0</v>
      </c>
      <c r="P115" t="s">
        <v>22</v>
      </c>
    </row>
    <row r="116" spans="1:5" ht="12.75">
      <c r="A116" s="25" t="s">
        <v>49</v>
      </c>
      <c r="E116" s="26" t="s">
        <v>25</v>
      </c>
    </row>
    <row r="117" spans="1:5" ht="12.75">
      <c r="A117" s="27" t="s">
        <v>50</v>
      </c>
      <c r="E117" s="28" t="s">
        <v>173</v>
      </c>
    </row>
    <row r="118" spans="1:5" ht="140.25">
      <c r="A118" t="s">
        <v>52</v>
      </c>
      <c r="E118" s="26" t="s">
        <v>169</v>
      </c>
    </row>
    <row r="119" spans="1:16" ht="12.75">
      <c r="A119" s="17" t="s">
        <v>45</v>
      </c>
      <c r="B119" s="21" t="s">
        <v>174</v>
      </c>
      <c r="C119" s="21" t="s">
        <v>175</v>
      </c>
      <c r="D119" s="17" t="s">
        <v>25</v>
      </c>
      <c r="E119" s="22" t="s">
        <v>176</v>
      </c>
      <c r="F119" s="23" t="s">
        <v>91</v>
      </c>
      <c r="G119" s="24">
        <v>407</v>
      </c>
      <c r="H119" s="24">
        <v>0</v>
      </c>
      <c r="I119" s="24">
        <f>ROUND(ROUND(H119,2)*ROUND(G119,2),2)</f>
        <v>0</v>
      </c>
      <c r="O119">
        <f>(I119*21)/100</f>
        <v>0</v>
      </c>
      <c r="P119" t="s">
        <v>22</v>
      </c>
    </row>
    <row r="120" spans="1:5" ht="12.75">
      <c r="A120" s="25" t="s">
        <v>49</v>
      </c>
      <c r="E120" s="26" t="s">
        <v>25</v>
      </c>
    </row>
    <row r="121" spans="1:5" ht="12.75">
      <c r="A121" s="27" t="s">
        <v>50</v>
      </c>
      <c r="E121" s="28" t="s">
        <v>159</v>
      </c>
    </row>
    <row r="122" spans="1:5" ht="140.25">
      <c r="A122" t="s">
        <v>52</v>
      </c>
      <c r="E122" s="26" t="s">
        <v>169</v>
      </c>
    </row>
    <row r="123" spans="1:16" ht="12.75">
      <c r="A123" s="17" t="s">
        <v>45</v>
      </c>
      <c r="B123" s="21" t="s">
        <v>177</v>
      </c>
      <c r="C123" s="21" t="s">
        <v>178</v>
      </c>
      <c r="D123" s="17" t="s">
        <v>25</v>
      </c>
      <c r="E123" s="22" t="s">
        <v>179</v>
      </c>
      <c r="F123" s="23" t="s">
        <v>124</v>
      </c>
      <c r="G123" s="24">
        <v>154.5</v>
      </c>
      <c r="H123" s="24">
        <v>0</v>
      </c>
      <c r="I123" s="24">
        <f>ROUND(ROUND(H123,2)*ROUND(G123,2),2)</f>
        <v>0</v>
      </c>
      <c r="O123">
        <f>(I123*21)/100</f>
        <v>0</v>
      </c>
      <c r="P123" t="s">
        <v>22</v>
      </c>
    </row>
    <row r="124" spans="1:5" ht="12.75">
      <c r="A124" s="25" t="s">
        <v>49</v>
      </c>
      <c r="E124" s="26" t="s">
        <v>25</v>
      </c>
    </row>
    <row r="125" spans="1:5" ht="25.5">
      <c r="A125" s="27" t="s">
        <v>50</v>
      </c>
      <c r="E125" s="28" t="s">
        <v>180</v>
      </c>
    </row>
    <row r="126" spans="1:5" ht="38.25">
      <c r="A126" t="s">
        <v>52</v>
      </c>
      <c r="E126" s="26" t="s">
        <v>181</v>
      </c>
    </row>
    <row r="127" spans="1:18" ht="12.75" customHeight="1">
      <c r="A127" s="5" t="s">
        <v>43</v>
      </c>
      <c r="B127" s="5"/>
      <c r="C127" s="29" t="s">
        <v>40</v>
      </c>
      <c r="D127" s="5"/>
      <c r="E127" s="19" t="s">
        <v>182</v>
      </c>
      <c r="F127" s="5"/>
      <c r="G127" s="5"/>
      <c r="H127" s="5"/>
      <c r="I127" s="30">
        <f>0+Q127</f>
        <v>0</v>
      </c>
      <c r="O127">
        <f>0+R127</f>
        <v>0</v>
      </c>
      <c r="Q127">
        <f>0+I128+I132+I136+I140+I144</f>
        <v>0</v>
      </c>
      <c r="R127">
        <f>0+O128+O132+O136+O140+O144</f>
        <v>0</v>
      </c>
    </row>
    <row r="128" spans="1:16" ht="12.75">
      <c r="A128" s="17" t="s">
        <v>45</v>
      </c>
      <c r="B128" s="21" t="s">
        <v>183</v>
      </c>
      <c r="C128" s="21" t="s">
        <v>184</v>
      </c>
      <c r="D128" s="17" t="s">
        <v>25</v>
      </c>
      <c r="E128" s="22" t="s">
        <v>185</v>
      </c>
      <c r="F128" s="23" t="s">
        <v>69</v>
      </c>
      <c r="G128" s="24">
        <v>5</v>
      </c>
      <c r="H128" s="24">
        <v>0</v>
      </c>
      <c r="I128" s="24">
        <f>ROUND(ROUND(H128,2)*ROUND(G128,2),2)</f>
        <v>0</v>
      </c>
      <c r="O128">
        <f>(I128*21)/100</f>
        <v>0</v>
      </c>
      <c r="P128" t="s">
        <v>22</v>
      </c>
    </row>
    <row r="129" spans="1:5" ht="12.75">
      <c r="A129" s="25" t="s">
        <v>49</v>
      </c>
      <c r="E129" s="26" t="s">
        <v>25</v>
      </c>
    </row>
    <row r="130" spans="1:5" ht="12.75">
      <c r="A130" s="27" t="s">
        <v>50</v>
      </c>
      <c r="E130" s="28" t="s">
        <v>25</v>
      </c>
    </row>
    <row r="131" spans="1:5" ht="51">
      <c r="A131" t="s">
        <v>52</v>
      </c>
      <c r="E131" s="26" t="s">
        <v>186</v>
      </c>
    </row>
    <row r="132" spans="1:16" ht="12.75">
      <c r="A132" s="17" t="s">
        <v>45</v>
      </c>
      <c r="B132" s="21" t="s">
        <v>187</v>
      </c>
      <c r="C132" s="21" t="s">
        <v>188</v>
      </c>
      <c r="D132" s="17" t="s">
        <v>25</v>
      </c>
      <c r="E132" s="22" t="s">
        <v>189</v>
      </c>
      <c r="F132" s="23" t="s">
        <v>69</v>
      </c>
      <c r="G132" s="24">
        <v>2</v>
      </c>
      <c r="H132" s="24">
        <v>0</v>
      </c>
      <c r="I132" s="24">
        <f>ROUND(ROUND(H132,2)*ROUND(G132,2),2)</f>
        <v>0</v>
      </c>
      <c r="O132">
        <f>(I132*21)/100</f>
        <v>0</v>
      </c>
      <c r="P132" t="s">
        <v>22</v>
      </c>
    </row>
    <row r="133" spans="1:5" ht="12.75">
      <c r="A133" s="25" t="s">
        <v>49</v>
      </c>
      <c r="E133" s="26" t="s">
        <v>25</v>
      </c>
    </row>
    <row r="134" spans="1:5" ht="12.75">
      <c r="A134" s="27" t="s">
        <v>50</v>
      </c>
      <c r="E134" s="28" t="s">
        <v>25</v>
      </c>
    </row>
    <row r="135" spans="1:5" ht="409.5">
      <c r="A135" t="s">
        <v>52</v>
      </c>
      <c r="E135" s="26" t="s">
        <v>190</v>
      </c>
    </row>
    <row r="136" spans="1:16" ht="12.75">
      <c r="A136" s="17" t="s">
        <v>45</v>
      </c>
      <c r="B136" s="21" t="s">
        <v>191</v>
      </c>
      <c r="C136" s="21" t="s">
        <v>192</v>
      </c>
      <c r="D136" s="17" t="s">
        <v>25</v>
      </c>
      <c r="E136" s="22" t="s">
        <v>193</v>
      </c>
      <c r="F136" s="23" t="s">
        <v>124</v>
      </c>
      <c r="G136" s="24">
        <v>8</v>
      </c>
      <c r="H136" s="24">
        <v>0</v>
      </c>
      <c r="I136" s="24">
        <f>ROUND(ROUND(H136,2)*ROUND(G136,2),2)</f>
        <v>0</v>
      </c>
      <c r="O136">
        <f>(I136*21)/100</f>
        <v>0</v>
      </c>
      <c r="P136" t="s">
        <v>22</v>
      </c>
    </row>
    <row r="137" spans="1:5" ht="12.75">
      <c r="A137" s="25" t="s">
        <v>49</v>
      </c>
      <c r="E137" s="26" t="s">
        <v>25</v>
      </c>
    </row>
    <row r="138" spans="1:5" ht="12.75">
      <c r="A138" s="27" t="s">
        <v>50</v>
      </c>
      <c r="E138" s="28" t="s">
        <v>25</v>
      </c>
    </row>
    <row r="139" spans="1:5" ht="63.75">
      <c r="A139" t="s">
        <v>52</v>
      </c>
      <c r="E139" s="26" t="s">
        <v>194</v>
      </c>
    </row>
    <row r="140" spans="1:16" ht="25.5">
      <c r="A140" s="17" t="s">
        <v>45</v>
      </c>
      <c r="B140" s="21" t="s">
        <v>195</v>
      </c>
      <c r="C140" s="21" t="s">
        <v>196</v>
      </c>
      <c r="D140" s="17" t="s">
        <v>25</v>
      </c>
      <c r="E140" s="22" t="s">
        <v>197</v>
      </c>
      <c r="F140" s="23" t="s">
        <v>124</v>
      </c>
      <c r="G140" s="24">
        <v>148</v>
      </c>
      <c r="H140" s="24">
        <v>0</v>
      </c>
      <c r="I140" s="24">
        <f>ROUND(ROUND(H140,2)*ROUND(G140,2),2)</f>
        <v>0</v>
      </c>
      <c r="O140">
        <f>(I140*21)/100</f>
        <v>0</v>
      </c>
      <c r="P140" t="s">
        <v>22</v>
      </c>
    </row>
    <row r="141" spans="1:5" ht="12.75">
      <c r="A141" s="25" t="s">
        <v>49</v>
      </c>
      <c r="E141" s="26" t="s">
        <v>25</v>
      </c>
    </row>
    <row r="142" spans="1:5" ht="12.75">
      <c r="A142" s="27" t="s">
        <v>50</v>
      </c>
      <c r="E142" s="28" t="s">
        <v>25</v>
      </c>
    </row>
    <row r="143" spans="1:5" ht="89.25">
      <c r="A143" t="s">
        <v>52</v>
      </c>
      <c r="E143" s="26" t="s">
        <v>198</v>
      </c>
    </row>
    <row r="144" spans="1:16" ht="25.5">
      <c r="A144" s="17" t="s">
        <v>45</v>
      </c>
      <c r="B144" s="21" t="s">
        <v>199</v>
      </c>
      <c r="C144" s="21" t="s">
        <v>200</v>
      </c>
      <c r="D144" s="17" t="s">
        <v>25</v>
      </c>
      <c r="E144" s="22" t="s">
        <v>201</v>
      </c>
      <c r="F144" s="23" t="s">
        <v>91</v>
      </c>
      <c r="G144" s="24">
        <v>148</v>
      </c>
      <c r="H144" s="24">
        <v>0</v>
      </c>
      <c r="I144" s="24">
        <f>ROUND(ROUND(H144,2)*ROUND(G144,2),2)</f>
        <v>0</v>
      </c>
      <c r="O144">
        <f>(I144*21)/100</f>
        <v>0</v>
      </c>
      <c r="P144" t="s">
        <v>22</v>
      </c>
    </row>
    <row r="145" spans="1:5" ht="12.75">
      <c r="A145" s="25" t="s">
        <v>49</v>
      </c>
      <c r="E145" s="26" t="s">
        <v>25</v>
      </c>
    </row>
    <row r="146" spans="1:5" ht="12.75">
      <c r="A146" s="27" t="s">
        <v>50</v>
      </c>
      <c r="E146" s="28" t="s">
        <v>202</v>
      </c>
    </row>
    <row r="147" spans="1:5" ht="102">
      <c r="A147" t="s">
        <v>52</v>
      </c>
      <c r="E147" s="26" t="s">
        <v>203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Vlk</cp:lastModifiedBy>
  <dcterms:modified xsi:type="dcterms:W3CDTF">2022-10-06T17:12:44Z</dcterms:modified>
  <cp:category/>
  <cp:version/>
  <cp:contentType/>
  <cp:contentStatus/>
</cp:coreProperties>
</file>