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16" yWindow="65416" windowWidth="29040" windowHeight="15840" activeTab="0"/>
  </bookViews>
  <sheets>
    <sheet name="část B_kovodílna (2)"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<sst xmlns="http://schemas.openxmlformats.org/spreadsheetml/2006/main" count="85" uniqueCount="61">
  <si>
    <t>Vybavení kovodílny</t>
  </si>
  <si>
    <t>Název požadovaného výrobku</t>
  </si>
  <si>
    <t>technická specifikace požadovaného výrobku</t>
  </si>
  <si>
    <t>maximální možná cena bez DPH/jednotka</t>
  </si>
  <si>
    <t>maximální možná cena včetně DPH/jednotka</t>
  </si>
  <si>
    <t>množství</t>
  </si>
  <si>
    <t>jednotka</t>
  </si>
  <si>
    <t>jednotková cena bez DPH</t>
  </si>
  <si>
    <t>cena celkem bez DPH</t>
  </si>
  <si>
    <t>cena celkem včetně DPH</t>
  </si>
  <si>
    <t>ohýbačka plechů ruční 2m s rotačními nůžkami</t>
  </si>
  <si>
    <t>přítlačná čelist je ovládána manuálně zepředu stroje pomocí madla
čelisti jsou hmotově vyvážené
pracovní výška max 1000 mm, pracovní délka stroje min 2000 mm
pro plech (ocel 400 MPa) mini 0,8 mm
úhel ohybu min 145°
hmotnost max 400 kg</t>
  </si>
  <si>
    <t>ks</t>
  </si>
  <si>
    <t>dílenský pracovní stůl</t>
  </si>
  <si>
    <t>pracovní deska spárovka tl. min. 40 mm s povrchovou úpravou lněným olejem,  rozměry desky 1200x700 mm
 max. výška stolu 840 mm
podstavný uzamkatelný kontejner s dvířky a min 1 policí,
rozměry  kontejneru min. š. 470, min. h. 600 mm, max v.800 mm
součástí stolu uzamakatelná zásuvka s výškou min 160 mm a přípravou pro doplnění děličů zásuvek
stolová noha kovová, povrchová úprava vyplovací barva</t>
  </si>
  <si>
    <t>svěrák standard dílenský 100 mm</t>
  </si>
  <si>
    <t>šířka čelisti max 100 mm, rozsah upnutí 0-105 mm, čelisti z kalené oceli 52-54 HRC, hmotnost min 11,5 kg, přesné válcové vedení</t>
  </si>
  <si>
    <t>plechová skříň na nářadí</t>
  </si>
  <si>
    <t>dvoudvéřová celokovová uzamykatelná skříň s dvoucestným uzamykáním vyrobena min. z tl. plechu 0,7 mm
4 police výškově přestavitelné police,  min.  rozměry š/v/h - 950/1920/500 mm
 ve dveřích skříně perfo panely přes celou výšku
nosnost korpusu min. 400 kg
povrchová úprava vypalovací komaxitová barva</t>
  </si>
  <si>
    <t>nůžky na plech výstřihové pravé</t>
  </si>
  <si>
    <t>Nůžky na plech výstřihové 295-305mm, Hmotnost: 0,50-0,55 kg, Použití: pro stříhání plechu do tloušťky 1,3 mm, rozevření pomocí pružiového segmentu</t>
  </si>
  <si>
    <t>nůžky na plech vyosené levé</t>
  </si>
  <si>
    <t>Nůžky na plech vyosené 295-305 mm, Hmotnost: 0,55-0,60 kg, Použití: pro stříhání plechu do tloušťky 1,3 mm, rozevření pomocí pružiového segmentu</t>
  </si>
  <si>
    <t>nůžky na plech převodové pravé</t>
  </si>
  <si>
    <t>Nůžky na plech převodové pravé 235-245 mm, Hmotnost: 0,45-0,55 kg, Použití: pro stříhání plechu do tloušťky 1,3 mm, převodový mechanizmus pro násobení síly střihu, možnost zajištění západkou v zavřené poloze.</t>
  </si>
  <si>
    <t>nůžky na plech převodové levé</t>
  </si>
  <si>
    <t>Nůžky na plech převodové levé 235-245 mm, Hmotnost: 0,45-0,55 kg, Použití: pro stříhání plechu do tloušťky 1,3 mm, převodový mechanizmus pro násobení síly střihu, možnost zajištění západkou v zavřené poloze.</t>
  </si>
  <si>
    <t>sada šroubováků</t>
  </si>
  <si>
    <t>sada uložena v odolném plastovém přepravním kufru
poloha každého ze šroubováků je dána výřezem v mikroporézním materiálu s popisem velikosti dříku přímo na výplňové pěně u každého kusu
kontrastní barva podkladové pěny
všechny šroubováky z jedné typové řady
minimální množství - plochý 3x75, 4x100, 6,5x150, PH 1x80, PH 2x100, PZ 1x80, PZ 2x100, rukojeť ergonomická, popis typu šroubováku dále na čele rukojeti</t>
  </si>
  <si>
    <t>klíče očkoploché 6-32 mm sada 25 ks</t>
  </si>
  <si>
    <t>tělo kované z jednoho kusu, podléhá DIN 3113, v rolovacím obalu s popisem velikostí</t>
  </si>
  <si>
    <t>gola sada</t>
  </si>
  <si>
    <t>materiál kovaná Chrom-Vanadiová ocel, ráčny přepínání chodu páčkou, s aretací hlavice, 1/2 + 1/4, min. 93 dílů</t>
  </si>
  <si>
    <t xml:space="preserve">sadové závitníky a očka </t>
  </si>
  <si>
    <t>sada závitořezů a oček M3-M12, norma 238914.1, materiál nástrojová slitinová ocel,  hmotnost sady max 2,15kg</t>
  </si>
  <si>
    <t>imbus klíče - L klíče sada metrických</t>
  </si>
  <si>
    <t>imbusové klíče s kuličkou, materiál Protanium ocel, každý klíč v držáku označen rozměry, velikosti 1,27-10mm, minimálně 15ks v sadě</t>
  </si>
  <si>
    <t>Kleště klempířské přehýbací, šíře 50 mm</t>
  </si>
  <si>
    <t>délka 260 mm, hmotnost 0,50-0,55 kg, poplastovaná rukojeť</t>
  </si>
  <si>
    <t>Kleště klempířské přehýbací, šíře 50 mm, vyhnuté 45°</t>
  </si>
  <si>
    <t>délka 240 mm, poplastovaná rukojeť</t>
  </si>
  <si>
    <t xml:space="preserve">pásová pila </t>
  </si>
  <si>
    <t xml:space="preserve">plynulá regulace rychlosti pilového pásu v minimálním rozsahu 25-70 m/min
natočení ramene minimálně 60°
výkon min 0,3 kW, prořez min 130x125mm
hmotnost max 38 kg
</t>
  </si>
  <si>
    <t xml:space="preserve">stojanová vrtačka </t>
  </si>
  <si>
    <t>rozměry stroje - min 650/350/1000 mm - max 750/400/1010 mm
vrtaný průměr - do mini 16mm
otáčky vřetena - min rozsah 310-2250 ot/min, min 12 rychlostních stupňů
rozměr stolu - min 260x260mmm
posuv vřetena 85 mm
motor max 650 W
napájení max 220 V
hmotnost max 75 kg                                                                                                                naklápěcí + otočný vrtací stůl +-45° / 360°</t>
  </si>
  <si>
    <t>bruska stolní dvoukotoučová, 350 W</t>
  </si>
  <si>
    <t>otáčky vřetena - max 3000 ot/min
průměr kotouče max 200 mm
motor max 400 W
napájení max 220 V
hmotnost max 15 kg</t>
  </si>
  <si>
    <t>úhlohlová bruska 115 mm</t>
  </si>
  <si>
    <t>3 pozice přídavné rukojeti
výkonný S1 motor
ochrana spuštění po výpadku energie
příkon min 900 W
otáčky naprázdno min 10800 min-1
závit vřetene:M14
hmotnost: 1,65-1,75 kg</t>
  </si>
  <si>
    <t>eletrická vrtačka s příklepem</t>
  </si>
  <si>
    <t>příkon: min 820W
otáčky: min 0-27800/min
počet příklepů min 44500/min
sklíčidlo: polokovové s Click-lockem
levý + pravý chod
upnutí nástroje 1,5-13mm
max. vrtání do dřeva:  min. 24mm
max. vrtání do zdiva: min. 13mm
max. vrtání do oceli: min. 13mm
hmotnost: max 2,5 kg</t>
  </si>
  <si>
    <t>aku vrtačka</t>
  </si>
  <si>
    <t xml:space="preserve">pogumovaný úchop. motorová brzda, rychloupínací sklíčidlo
součást dodávky -  kufr pro uložení vrtačky a příslušenství, nabíječka, 2x aku baterie min 2,0 Ah, magnetický nástavec na bit, sada vrtáků (2, 2.5, 3, 4, 5, 6 mm) a sada bitů min 5ks.
Napětí: min 18 V
rozsah otáček: 0-350 / 0-1350 ot/min
kroutící moment: min 32 Nm
Nastavení kroutícího momentu: 25 +1 vrtání
Max. vrtání: mini - kov 11 mm, hliník 13 mm, dřevo 25 mm
LED pracovní světlo
</t>
  </si>
  <si>
    <t>sada vrtáků do kovu</t>
  </si>
  <si>
    <t>1-13 mm, HSS stopka, počet kusů v sadě min 25, podléhá DIN 338, v kovovém uzavřeném obalu, zvenčí na obalu popis vrtáků - průměr / pracovní délka / celková délka</t>
  </si>
  <si>
    <t>klempířská páječka - set pro 2kg PB lahev</t>
  </si>
  <si>
    <t>s automatickým piezoelektrickým zapalováním
součást dodávky - pájecí kladívko 350g, otočná koncovka pro připojení hadice, uzavírací ventil pro 2kg láhev PB, vysokotlaká hadice min.2,5m, G3/8" L. 
Min výkon 850W</t>
  </si>
  <si>
    <t>Univerzální sestava  pro práci s kovem</t>
  </si>
  <si>
    <r>
      <rPr>
        <b/>
        <sz val="9"/>
        <color theme="1"/>
        <rFont val="Calibri"/>
        <family val="2"/>
        <scheme val="minor"/>
      </rPr>
      <t>Sestava bude obsahovat 3 plně funkční celky s následujícími parametry:</t>
    </r>
    <r>
      <rPr>
        <b/>
        <i/>
        <sz val="9"/>
        <color theme="1"/>
        <rFont val="Calibri"/>
        <family val="2"/>
        <scheme val="minor"/>
      </rPr>
      <t xml:space="preserve">
1. Tvarování menších dílců</t>
    </r>
    <r>
      <rPr>
        <b/>
        <sz val="9"/>
        <color theme="1"/>
        <rFont val="Calibri"/>
        <family val="2"/>
        <scheme val="minor"/>
      </rPr>
      <t xml:space="preserve">
multifunkční pákové nůžky s děrovačem</t>
    </r>
    <r>
      <rPr>
        <sz val="9"/>
        <color theme="1"/>
        <rFont val="Calibri"/>
        <family val="2"/>
        <scheme val="minor"/>
      </rPr>
      <t xml:space="preserve"> umožňující střihání min 24x4mm, děrování do průměru min 6mm do síly materiálu min 2,5mm; jsou rovněž vybaveny měřícím ramenem.
</t>
    </r>
    <r>
      <rPr>
        <b/>
        <sz val="9"/>
        <color theme="1"/>
        <rFont val="Calibri"/>
        <family val="2"/>
        <scheme val="minor"/>
      </rPr>
      <t>ohýbačka profilů s integrovaným nýtováním</t>
    </r>
    <r>
      <rPr>
        <sz val="9"/>
        <color theme="1"/>
        <rFont val="Calibri"/>
        <family val="2"/>
        <scheme val="minor"/>
      </rPr>
      <t xml:space="preserve">
všestranné zařízení pro ohýbání a nýtování - pro nýty o max průměru 4,8 mm a pro ohýbání plného materiálu min 18x3mm, pro mírné ohyby až do min 25x5mm
</t>
    </r>
    <r>
      <rPr>
        <b/>
        <sz val="9"/>
        <color theme="1"/>
        <rFont val="Calibri"/>
        <family val="2"/>
        <scheme val="minor"/>
      </rPr>
      <t>spirálová ohýbačka 1</t>
    </r>
    <r>
      <rPr>
        <sz val="9"/>
        <color theme="1"/>
        <rFont val="Calibri"/>
        <family val="2"/>
        <scheme val="minor"/>
      </rPr>
      <t xml:space="preserve"> - pro vytváření spirál na ocel plochého + kruhového průřezu včetně komponentů umožňující ohýbání trubek a pro tvarování do rozměru min 20x3mm
</t>
    </r>
    <r>
      <rPr>
        <b/>
        <sz val="9"/>
        <color theme="1"/>
        <rFont val="Calibri"/>
        <family val="2"/>
        <scheme val="minor"/>
      </rPr>
      <t>spirálová ohýbačka 2</t>
    </r>
    <r>
      <rPr>
        <sz val="9"/>
        <color theme="1"/>
        <rFont val="Calibri"/>
        <family val="2"/>
        <scheme val="minor"/>
      </rPr>
      <t xml:space="preserve"> - pro vytváření spirál na ocel plochého + kruhového průřezu včetně komponentů umožňující ohýbání trubek a pro tvarování do rozměru min 25x3mm; dělený spirálový otočný segment pro snažší tvarování
</t>
    </r>
    <r>
      <rPr>
        <b/>
        <i/>
        <sz val="9"/>
        <color theme="1"/>
        <rFont val="Calibri"/>
        <family val="2"/>
        <scheme val="minor"/>
      </rPr>
      <t>2. Ruční univerzální ohýbání plechu (ohýbačka)</t>
    </r>
    <r>
      <rPr>
        <b/>
        <sz val="9"/>
        <color theme="1"/>
        <rFont val="Calibri"/>
        <family val="2"/>
        <scheme val="minor"/>
      </rPr>
      <t xml:space="preserve">
</t>
    </r>
    <r>
      <rPr>
        <sz val="9"/>
        <color theme="1"/>
        <rFont val="Calibri"/>
        <family val="2"/>
        <scheme val="minor"/>
      </rPr>
      <t xml:space="preserve">max šířka materiálu 1020mm
tloušťka plechu min 1,0mm
Úhel ohybu minimálně 130°
Rozměry (š × v × h (min-max))   1250-1350 × 950-1000 × 500-550 mm
Hmotnost v rozsahu 100 - 110 kg
</t>
    </r>
    <r>
      <rPr>
        <b/>
        <i/>
        <sz val="9"/>
        <color theme="1"/>
        <rFont val="Calibri"/>
        <family val="2"/>
        <scheme val="minor"/>
      </rPr>
      <t>3. Pákové stříhání (nůžky na plech)</t>
    </r>
    <r>
      <rPr>
        <sz val="9"/>
        <color theme="1"/>
        <rFont val="Calibri"/>
        <family val="2"/>
        <scheme val="minor"/>
      </rPr>
      <t xml:space="preserve"> - pro střihání kovu a dalších materiálů (alespoň papír, plast)
tvrdokovový nůž, průhled nad linií střihu
úhlový doraz se stupnicí
zadní doraz s odměřováním do min 480mm
max šíře střihu plechu 1050 mm
Určeny pro plech max 1mm
Rozměry (š × v × h (min-max))1300-1400 × 450-500 × 550-650 mm
Hmotnost 155-165 kg</t>
    </r>
  </si>
  <si>
    <t xml:space="preserve">NABÍDKA </t>
  </si>
  <si>
    <t>sada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</si>
</sst>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00\ &quot;Kč&quot;"/>
  </numFmts>
  <fonts count="15">
    <font>
      <sz val="11"/>
      <color theme="1"/>
      <name val="Calibri"/>
      <family val="2"/>
      <scheme val="minor"/>
    </font>
    <font>
      <sz val="10"/>
      <name val="Arial"/>
      <family val="2"/>
    </font>
    <font>
      <b/>
      <sz val="11"/>
      <color theme="1"/>
      <name val="Calibri"/>
      <family val="2"/>
      <scheme val="minor"/>
    </font>
    <font>
      <sz val="8"/>
      <color theme="1"/>
      <name val="Times New Roman"/>
      <family val="1"/>
    </font>
    <font>
      <b/>
      <sz val="9"/>
      <color theme="1"/>
      <name val="Arial"/>
      <family val="2"/>
    </font>
    <font>
      <sz val="9"/>
      <color theme="1"/>
      <name val="Arial"/>
      <family val="2"/>
    </font>
    <font>
      <b/>
      <sz val="9"/>
      <color theme="1"/>
      <name val="Calibri"/>
      <family val="2"/>
      <scheme val="minor"/>
    </font>
    <font>
      <b/>
      <sz val="9"/>
      <color rgb="FF0070C0"/>
      <name val="Calibri"/>
      <family val="2"/>
      <scheme val="minor"/>
    </font>
    <font>
      <sz val="8"/>
      <color theme="1"/>
      <name val="Calibri"/>
      <family val="2"/>
      <scheme val="minor"/>
    </font>
    <font>
      <sz val="11"/>
      <name val="Calibri"/>
      <family val="2"/>
    </font>
    <font>
      <b/>
      <sz val="9"/>
      <name val="Calibri"/>
      <family val="2"/>
      <scheme val="minor"/>
    </font>
    <font>
      <sz val="9"/>
      <color theme="1"/>
      <name val="Calibri"/>
      <family val="2"/>
      <scheme val="minor"/>
    </font>
    <font>
      <b/>
      <i/>
      <sz val="9"/>
      <color theme="1"/>
      <name val="Calibri"/>
      <family val="2"/>
      <scheme val="minor"/>
    </font>
    <font>
      <b/>
      <sz val="8"/>
      <color rgb="FF636363"/>
      <name val="Arial"/>
      <family val="2"/>
    </font>
    <font>
      <sz val="9"/>
      <name val="Calibri"/>
      <family val="2"/>
      <scheme val="minor"/>
    </font>
  </fonts>
  <fills count="6">
    <fill>
      <patternFill/>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4" tint="0.39998000860214233"/>
        <bgColor indexed="64"/>
      </patternFill>
    </fill>
  </fills>
  <borders count="17">
    <border>
      <left/>
      <right/>
      <top/>
      <bottom/>
      <diagonal/>
    </border>
    <border>
      <left style="hair">
        <color theme="0" tint="-0.3499799966812134"/>
      </left>
      <right style="hair">
        <color theme="0" tint="-0.3499799966812134"/>
      </right>
      <top style="medium">
        <color theme="0" tint="-0.3499799966812134"/>
      </top>
      <bottom style="hair">
        <color theme="0" tint="-0.3499799966812134"/>
      </bottom>
    </border>
    <border>
      <left style="hair">
        <color theme="0" tint="-0.3499799966812134"/>
      </left>
      <right style="medium">
        <color theme="0" tint="-0.3499799966812134"/>
      </right>
      <top style="medium">
        <color theme="0" tint="-0.3499799966812134"/>
      </top>
      <bottom style="hair">
        <color theme="0" tint="-0.3499799966812134"/>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medium">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medium">
        <color theme="0" tint="-0.3499799966812134"/>
      </bottom>
    </border>
    <border>
      <left style="hair">
        <color theme="0" tint="-0.3499799966812134"/>
      </left>
      <right style="medium">
        <color theme="0" tint="-0.3499799966812134"/>
      </right>
      <top style="hair">
        <color theme="0" tint="-0.3499799966812134"/>
      </top>
      <bottom style="medium">
        <color theme="0" tint="-0.3499799966812134"/>
      </bottom>
    </border>
    <border>
      <left style="medium">
        <color theme="0" tint="-0.3499799966812134"/>
      </left>
      <right style="hair">
        <color theme="0" tint="-0.3499799966812134"/>
      </right>
      <top style="medium">
        <color theme="0" tint="-0.3499799966812134"/>
      </top>
      <bottom style="hair">
        <color theme="0" tint="-0.3499799966812134"/>
      </bottom>
    </border>
    <border>
      <left style="medium">
        <color theme="0" tint="-0.3499799966812134"/>
      </left>
      <right style="hair">
        <color theme="0" tint="-0.3499799966812134"/>
      </right>
      <top style="hair">
        <color theme="0" tint="-0.3499799966812134"/>
      </top>
      <bottom style="hair">
        <color theme="0" tint="-0.3499799966812134"/>
      </bottom>
    </border>
    <border>
      <left style="medium">
        <color theme="0" tint="-0.3499799966812134"/>
      </left>
      <right/>
      <top/>
      <bottom/>
    </border>
    <border>
      <left style="medium">
        <color theme="0" tint="-0.3499799966812134"/>
      </left>
      <right style="hair">
        <color theme="0" tint="-0.3499799966812134"/>
      </right>
      <top style="hair">
        <color theme="0" tint="-0.3499799966812134"/>
      </top>
      <bottom style="medium">
        <color theme="0" tint="-0.3499799966812134"/>
      </bottom>
    </border>
    <border>
      <left style="medium">
        <color theme="0" tint="-0.3499799966812134"/>
      </left>
      <right/>
      <top style="medium">
        <color theme="0" tint="-0.3499799966812134"/>
      </top>
      <bottom style="medium">
        <color theme="0" tint="-0.3499799966812134"/>
      </bottom>
    </border>
    <border>
      <left/>
      <right/>
      <top style="medium">
        <color theme="0" tint="-0.3499799966812134"/>
      </top>
      <bottom style="medium">
        <color theme="0" tint="-0.3499799966812134"/>
      </bottom>
    </border>
    <border>
      <left/>
      <right style="medium">
        <color theme="0" tint="-0.3499799966812134"/>
      </right>
      <top style="medium">
        <color theme="0" tint="-0.3499799966812134"/>
      </top>
      <bottom style="medium">
        <color theme="0" tint="-0.3499799966812134"/>
      </bottom>
    </border>
    <border>
      <left/>
      <right style="medium">
        <color theme="0" tint="-0.4999699890613556"/>
      </right>
      <top style="medium">
        <color theme="0" tint="-0.4999699890613556"/>
      </top>
      <bottom style="medium">
        <color theme="0" tint="-0.499969989061355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cellStyleXfs>
  <cellXfs count="65">
    <xf numFmtId="0" fontId="0" fillId="0" borderId="0" xfId="0"/>
    <xf numFmtId="0" fontId="3"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vertical="center"/>
      <protection locked="0"/>
    </xf>
    <xf numFmtId="164" fontId="5" fillId="0" borderId="0" xfId="0" applyNumberFormat="1" applyFont="1" applyAlignment="1" applyProtection="1">
      <alignment vertical="center"/>
      <protection locked="0"/>
    </xf>
    <xf numFmtId="0" fontId="4" fillId="2" borderId="0" xfId="0" applyFont="1" applyFill="1" applyAlignment="1" applyProtection="1">
      <alignment vertical="center"/>
      <protection locked="0"/>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0" fontId="8" fillId="0" borderId="0" xfId="0" applyFont="1" applyAlignment="1" applyProtection="1">
      <alignment vertical="center"/>
      <protection locked="0"/>
    </xf>
    <xf numFmtId="44" fontId="3" fillId="0" borderId="0" xfId="0" applyNumberFormat="1" applyFont="1" applyAlignment="1" applyProtection="1">
      <alignment vertical="center"/>
      <protection locked="0"/>
    </xf>
    <xf numFmtId="0" fontId="11" fillId="0" borderId="0" xfId="0" applyFont="1" applyAlignment="1" applyProtection="1">
      <alignment vertical="center" wrapText="1"/>
      <protection locked="0"/>
    </xf>
    <xf numFmtId="0" fontId="11" fillId="0" borderId="0" xfId="0" applyFont="1" applyAlignment="1" applyProtection="1">
      <alignment vertical="center"/>
      <protection locked="0"/>
    </xf>
    <xf numFmtId="44" fontId="11" fillId="0" borderId="0" xfId="0" applyNumberFormat="1" applyFont="1" applyAlignment="1" applyProtection="1">
      <alignment vertical="center"/>
      <protection locked="0"/>
    </xf>
    <xf numFmtId="0" fontId="6" fillId="0" borderId="3" xfId="0" applyFont="1" applyBorder="1" applyAlignment="1" applyProtection="1">
      <alignment vertical="center"/>
      <protection locked="0"/>
    </xf>
    <xf numFmtId="0" fontId="11" fillId="0" borderId="4" xfId="0" applyFont="1" applyBorder="1" applyAlignment="1" applyProtection="1">
      <alignment vertical="center"/>
      <protection locked="0"/>
    </xf>
    <xf numFmtId="44" fontId="11" fillId="0" borderId="4" xfId="0" applyNumberFormat="1" applyFont="1" applyBorder="1" applyAlignment="1" applyProtection="1">
      <alignment vertical="center"/>
      <protection locked="0"/>
    </xf>
    <xf numFmtId="44" fontId="14" fillId="3" borderId="5" xfId="0" applyNumberFormat="1" applyFont="1" applyFill="1" applyBorder="1" applyAlignment="1" applyProtection="1">
      <alignment vertical="center"/>
      <protection locked="0"/>
    </xf>
    <xf numFmtId="44" fontId="14" fillId="3" borderId="6" xfId="0" applyNumberFormat="1" applyFont="1" applyFill="1" applyBorder="1" applyAlignment="1" applyProtection="1">
      <alignment vertical="center"/>
      <protection locked="0"/>
    </xf>
    <xf numFmtId="44" fontId="10" fillId="3" borderId="5" xfId="0" applyNumberFormat="1" applyFont="1" applyFill="1" applyBorder="1" applyAlignment="1" applyProtection="1">
      <alignment vertical="center"/>
      <protection locked="0"/>
    </xf>
    <xf numFmtId="44" fontId="10" fillId="3" borderId="6" xfId="0" applyNumberFormat="1" applyFont="1" applyFill="1" applyBorder="1" applyAlignment="1" applyProtection="1">
      <alignment vertical="center"/>
      <protection locked="0"/>
    </xf>
    <xf numFmtId="44" fontId="14" fillId="3" borderId="7" xfId="0" applyNumberFormat="1" applyFont="1" applyFill="1" applyBorder="1" applyAlignment="1" applyProtection="1">
      <alignment vertical="center"/>
      <protection locked="0"/>
    </xf>
    <xf numFmtId="44" fontId="14" fillId="3" borderId="8" xfId="0" applyNumberFormat="1" applyFont="1" applyFill="1" applyBorder="1" applyAlignment="1" applyProtection="1">
      <alignment vertical="center"/>
      <protection locked="0"/>
    </xf>
    <xf numFmtId="4" fontId="14" fillId="0" borderId="0" xfId="0" applyNumberFormat="1" applyFont="1" applyFill="1" applyAlignment="1" applyProtection="1">
      <alignment vertical="center"/>
      <protection locked="0"/>
    </xf>
    <xf numFmtId="4" fontId="10" fillId="0" borderId="0" xfId="0" applyNumberFormat="1" applyFont="1" applyFill="1" applyAlignment="1" applyProtection="1">
      <alignment vertical="center"/>
      <protection locked="0"/>
    </xf>
    <xf numFmtId="0" fontId="14" fillId="0" borderId="0" xfId="0" applyFont="1" applyFill="1" applyAlignment="1" applyProtection="1">
      <alignment vertical="center"/>
      <protection locked="0"/>
    </xf>
    <xf numFmtId="0" fontId="13" fillId="0" borderId="0" xfId="0" applyFont="1" applyProtection="1">
      <protection locked="0"/>
    </xf>
    <xf numFmtId="0" fontId="0" fillId="0" borderId="0" xfId="0" applyAlignment="1" applyProtection="1">
      <alignment horizontal="justify" vertical="center"/>
      <protection locked="0"/>
    </xf>
    <xf numFmtId="0" fontId="2" fillId="0" borderId="0" xfId="0" applyFont="1" applyAlignment="1" applyProtection="1">
      <alignment horizontal="justify" vertical="center" wrapText="1"/>
      <protection locked="0"/>
    </xf>
    <xf numFmtId="0" fontId="6" fillId="4" borderId="9" xfId="0" applyFont="1" applyFill="1" applyBorder="1" applyAlignment="1" applyProtection="1">
      <alignment vertical="center" wrapText="1"/>
      <protection/>
    </xf>
    <xf numFmtId="0" fontId="6" fillId="4" borderId="1" xfId="0" applyFont="1" applyFill="1" applyBorder="1" applyAlignment="1" applyProtection="1">
      <alignment horizontal="center" vertical="center" wrapText="1"/>
      <protection/>
    </xf>
    <xf numFmtId="0" fontId="7" fillId="4" borderId="1" xfId="0" applyFont="1" applyFill="1" applyBorder="1" applyAlignment="1" applyProtection="1">
      <alignment horizontal="center" vertical="center" wrapText="1"/>
      <protection/>
    </xf>
    <xf numFmtId="0" fontId="6" fillId="4" borderId="1" xfId="0" applyFont="1" applyFill="1" applyBorder="1" applyAlignment="1" applyProtection="1">
      <alignment horizontal="center" vertical="center" textRotation="90"/>
      <protection/>
    </xf>
    <xf numFmtId="0" fontId="10" fillId="2" borderId="10" xfId="20" applyFont="1" applyFill="1" applyBorder="1" applyAlignment="1" applyProtection="1">
      <alignment vertical="center" wrapText="1"/>
      <protection/>
    </xf>
    <xf numFmtId="0" fontId="11" fillId="2" borderId="5" xfId="0" applyFont="1" applyFill="1" applyBorder="1" applyAlignment="1" applyProtection="1">
      <alignment horizontal="left" vertical="center" wrapText="1"/>
      <protection/>
    </xf>
    <xf numFmtId="44" fontId="10" fillId="5" borderId="5" xfId="0" applyNumberFormat="1" applyFont="1" applyFill="1" applyBorder="1" applyAlignment="1" applyProtection="1">
      <alignment horizontal="center" vertical="center" wrapText="1"/>
      <protection/>
    </xf>
    <xf numFmtId="164" fontId="10" fillId="2" borderId="5" xfId="0" applyNumberFormat="1" applyFont="1" applyFill="1" applyBorder="1" applyAlignment="1" applyProtection="1">
      <alignment horizontal="center" vertical="center" wrapText="1"/>
      <protection/>
    </xf>
    <xf numFmtId="0" fontId="10" fillId="2" borderId="5" xfId="0" applyFont="1" applyFill="1" applyBorder="1" applyAlignment="1" applyProtection="1">
      <alignment horizontal="center" vertical="center"/>
      <protection/>
    </xf>
    <xf numFmtId="0" fontId="14" fillId="2" borderId="5" xfId="0" applyFont="1" applyFill="1" applyBorder="1" applyAlignment="1" applyProtection="1">
      <alignment horizontal="center" vertical="center"/>
      <protection/>
    </xf>
    <xf numFmtId="0" fontId="6" fillId="0" borderId="11" xfId="0" applyFont="1" applyBorder="1" applyAlignment="1" applyProtection="1">
      <alignment horizontal="center" vertical="center" wrapText="1"/>
      <protection/>
    </xf>
    <xf numFmtId="0" fontId="11" fillId="0" borderId="0" xfId="0" applyFont="1" applyBorder="1" applyAlignment="1" applyProtection="1">
      <alignment horizontal="justify" vertical="center" wrapText="1"/>
      <protection/>
    </xf>
    <xf numFmtId="0" fontId="6" fillId="2" borderId="10" xfId="0" applyFont="1" applyFill="1" applyBorder="1" applyAlignment="1" applyProtection="1">
      <alignment horizontal="left" vertical="center" wrapText="1"/>
      <protection/>
    </xf>
    <xf numFmtId="0" fontId="6" fillId="2" borderId="10" xfId="0" applyFont="1" applyFill="1" applyBorder="1" applyAlignment="1" applyProtection="1">
      <alignment vertical="center" wrapText="1"/>
      <protection/>
    </xf>
    <xf numFmtId="0" fontId="11" fillId="2" borderId="5" xfId="0" applyFont="1" applyFill="1" applyBorder="1" applyAlignment="1" applyProtection="1">
      <alignment vertical="center" wrapText="1"/>
      <protection/>
    </xf>
    <xf numFmtId="164" fontId="10" fillId="2" borderId="5" xfId="0" applyNumberFormat="1" applyFont="1" applyFill="1" applyBorder="1" applyAlignment="1" applyProtection="1">
      <alignment horizontal="center" vertical="center"/>
      <protection/>
    </xf>
    <xf numFmtId="0" fontId="14" fillId="2" borderId="5" xfId="0" applyFont="1" applyFill="1" applyBorder="1" applyAlignment="1" applyProtection="1">
      <alignment horizontal="left" vertical="center" wrapText="1"/>
      <protection/>
    </xf>
    <xf numFmtId="0" fontId="6" fillId="2" borderId="12" xfId="0" applyFont="1" applyFill="1" applyBorder="1" applyAlignment="1" applyProtection="1">
      <alignment vertical="center" wrapText="1"/>
      <protection/>
    </xf>
    <xf numFmtId="0" fontId="11" fillId="2" borderId="7" xfId="0" applyFont="1" applyFill="1" applyBorder="1" applyAlignment="1" applyProtection="1">
      <alignment vertical="center" wrapText="1"/>
      <protection/>
    </xf>
    <xf numFmtId="44" fontId="10" fillId="5" borderId="7" xfId="0" applyNumberFormat="1" applyFont="1" applyFill="1" applyBorder="1" applyAlignment="1" applyProtection="1">
      <alignment horizontal="center" vertical="center" wrapText="1"/>
      <protection/>
    </xf>
    <xf numFmtId="164" fontId="10" fillId="2" borderId="7" xfId="0" applyNumberFormat="1" applyFont="1" applyFill="1" applyBorder="1" applyAlignment="1" applyProtection="1">
      <alignment horizontal="center" vertical="center"/>
      <protection/>
    </xf>
    <xf numFmtId="0" fontId="10" fillId="2" borderId="7"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4" fillId="3" borderId="13"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44" fontId="11" fillId="3" borderId="4" xfId="0" applyNumberFormat="1" applyFont="1" applyFill="1" applyBorder="1" applyAlignment="1" applyProtection="1">
      <alignment vertical="center"/>
      <protection locked="0"/>
    </xf>
    <xf numFmtId="0" fontId="11" fillId="3" borderId="16" xfId="0" applyFont="1" applyFill="1" applyBorder="1" applyAlignment="1" applyProtection="1">
      <alignment vertical="center"/>
      <protection locked="0"/>
    </xf>
    <xf numFmtId="0" fontId="4" fillId="5" borderId="3"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164" fontId="14" fillId="3" borderId="5" xfId="0" applyNumberFormat="1" applyFont="1" applyFill="1" applyBorder="1" applyAlignment="1" applyProtection="1">
      <alignment vertical="center"/>
      <protection locked="0"/>
    </xf>
    <xf numFmtId="164" fontId="10" fillId="3" borderId="5" xfId="0" applyNumberFormat="1" applyFont="1" applyFill="1" applyBorder="1" applyAlignment="1" applyProtection="1">
      <alignment vertical="center"/>
      <protection locked="0"/>
    </xf>
    <xf numFmtId="164" fontId="14" fillId="3" borderId="7"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Normální 2 5"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24FA8-B1CE-4CF3-9893-F3EB0C96096F}">
  <sheetPr>
    <pageSetUpPr fitToPage="1"/>
  </sheetPr>
  <dimension ref="B2:Q36"/>
  <sheetViews>
    <sheetView tabSelected="1" zoomScale="160" zoomScaleNormal="160" workbookViewId="0" topLeftCell="A25">
      <selection activeCell="J44" sqref="J44"/>
    </sheetView>
  </sheetViews>
  <sheetFormatPr defaultColWidth="8.7109375" defaultRowHeight="15"/>
  <cols>
    <col min="1" max="1" width="2.8515625" style="1" customWidth="1"/>
    <col min="2" max="2" width="18.421875" style="2" customWidth="1"/>
    <col min="3" max="3" width="56.7109375" style="2" customWidth="1"/>
    <col min="4" max="4" width="13.28125" style="3" customWidth="1"/>
    <col min="5" max="5" width="13.8515625" style="3" customWidth="1"/>
    <col min="6" max="6" width="3.8515625" style="3" customWidth="1"/>
    <col min="7" max="7" width="3.57421875" style="3" customWidth="1"/>
    <col min="8" max="8" width="13.7109375" style="3" customWidth="1"/>
    <col min="9" max="9" width="13.57421875" style="3" customWidth="1"/>
    <col min="10" max="10" width="13.8515625" style="3" customWidth="1"/>
    <col min="11" max="13" width="0.71875" style="3" customWidth="1"/>
    <col min="14" max="16" width="8.7109375" style="3" customWidth="1"/>
    <col min="17" max="17" width="11.28125" style="3" bestFit="1" customWidth="1"/>
    <col min="18" max="16384" width="8.7109375" style="3" customWidth="1"/>
  </cols>
  <sheetData>
    <row r="1" ht="12" thickBot="1"/>
    <row r="2" spans="2:10" ht="24" customHeight="1" thickBot="1">
      <c r="B2" s="59" t="s">
        <v>0</v>
      </c>
      <c r="C2" s="60"/>
      <c r="D2" s="60"/>
      <c r="E2" s="60"/>
      <c r="F2" s="60"/>
      <c r="G2" s="60"/>
      <c r="H2" s="60"/>
      <c r="I2" s="60"/>
      <c r="J2" s="61"/>
    </row>
    <row r="3" spans="2:10" ht="12.75" thickBot="1">
      <c r="B3" s="4"/>
      <c r="C3" s="4"/>
      <c r="D3" s="5"/>
      <c r="E3" s="6"/>
      <c r="F3" s="7"/>
      <c r="G3" s="7"/>
      <c r="H3" s="54" t="s">
        <v>59</v>
      </c>
      <c r="I3" s="55"/>
      <c r="J3" s="56"/>
    </row>
    <row r="4" spans="2:13" ht="44.25" customHeight="1">
      <c r="B4" s="31" t="s">
        <v>1</v>
      </c>
      <c r="C4" s="32" t="s">
        <v>2</v>
      </c>
      <c r="D4" s="33" t="s">
        <v>3</v>
      </c>
      <c r="E4" s="33" t="s">
        <v>4</v>
      </c>
      <c r="F4" s="34" t="s">
        <v>5</v>
      </c>
      <c r="G4" s="34" t="s">
        <v>6</v>
      </c>
      <c r="H4" s="8" t="s">
        <v>7</v>
      </c>
      <c r="I4" s="9" t="s">
        <v>8</v>
      </c>
      <c r="J4" s="10" t="s">
        <v>9</v>
      </c>
      <c r="K4" s="11"/>
      <c r="L4" s="11"/>
      <c r="M4" s="11"/>
    </row>
    <row r="5" spans="2:13" ht="72">
      <c r="B5" s="35" t="s">
        <v>10</v>
      </c>
      <c r="C5" s="36" t="s">
        <v>11</v>
      </c>
      <c r="D5" s="37">
        <f aca="true" t="shared" si="0" ref="D5:D28">E5/1.21</f>
        <v>165041.32231404958</v>
      </c>
      <c r="E5" s="38">
        <v>199700</v>
      </c>
      <c r="F5" s="39">
        <v>1</v>
      </c>
      <c r="G5" s="40" t="s">
        <v>12</v>
      </c>
      <c r="H5" s="62"/>
      <c r="I5" s="19">
        <f>H5*F5</f>
        <v>0</v>
      </c>
      <c r="J5" s="20">
        <f aca="true" t="shared" si="1" ref="J5:J28">I5*1.21</f>
        <v>0</v>
      </c>
      <c r="K5" s="11"/>
      <c r="L5" s="11"/>
      <c r="M5" s="11"/>
    </row>
    <row r="6" spans="2:13" ht="372">
      <c r="B6" s="41" t="s">
        <v>57</v>
      </c>
      <c r="C6" s="42" t="s">
        <v>58</v>
      </c>
      <c r="D6" s="37">
        <f t="shared" si="0"/>
        <v>100578.51239669422</v>
      </c>
      <c r="E6" s="38">
        <v>121700</v>
      </c>
      <c r="F6" s="39">
        <v>8</v>
      </c>
      <c r="G6" s="40" t="s">
        <v>60</v>
      </c>
      <c r="H6" s="63"/>
      <c r="I6" s="21">
        <f aca="true" t="shared" si="2" ref="I6:I28">H6*F6</f>
        <v>0</v>
      </c>
      <c r="J6" s="22">
        <f t="shared" si="1"/>
        <v>0</v>
      </c>
      <c r="K6" s="11"/>
      <c r="L6" s="11"/>
      <c r="M6" s="11"/>
    </row>
    <row r="7" spans="2:17" ht="96">
      <c r="B7" s="43" t="s">
        <v>13</v>
      </c>
      <c r="C7" s="36" t="s">
        <v>14</v>
      </c>
      <c r="D7" s="37">
        <f t="shared" si="0"/>
        <v>10743.801652892562</v>
      </c>
      <c r="E7" s="38">
        <v>13000</v>
      </c>
      <c r="F7" s="39">
        <v>63</v>
      </c>
      <c r="G7" s="40" t="s">
        <v>12</v>
      </c>
      <c r="H7" s="62"/>
      <c r="I7" s="19">
        <f t="shared" si="2"/>
        <v>0</v>
      </c>
      <c r="J7" s="20">
        <f t="shared" si="1"/>
        <v>0</v>
      </c>
      <c r="K7" s="11"/>
      <c r="L7" s="11"/>
      <c r="M7" s="11"/>
      <c r="N7" s="28"/>
      <c r="O7" s="28"/>
      <c r="Q7" s="12"/>
    </row>
    <row r="8" spans="2:13" ht="24">
      <c r="B8" s="43" t="s">
        <v>15</v>
      </c>
      <c r="C8" s="36" t="s">
        <v>16</v>
      </c>
      <c r="D8" s="37">
        <f t="shared" si="0"/>
        <v>2479.3388429752067</v>
      </c>
      <c r="E8" s="38">
        <v>3000</v>
      </c>
      <c r="F8" s="39">
        <v>63</v>
      </c>
      <c r="G8" s="40" t="s">
        <v>12</v>
      </c>
      <c r="H8" s="62"/>
      <c r="I8" s="19">
        <f t="shared" si="2"/>
        <v>0</v>
      </c>
      <c r="J8" s="20">
        <f t="shared" si="1"/>
        <v>0</v>
      </c>
      <c r="K8" s="11"/>
      <c r="L8" s="11"/>
      <c r="M8" s="11"/>
    </row>
    <row r="9" spans="2:13" ht="84">
      <c r="B9" s="43" t="s">
        <v>17</v>
      </c>
      <c r="C9" s="36" t="s">
        <v>18</v>
      </c>
      <c r="D9" s="37">
        <f t="shared" si="0"/>
        <v>8677.685950413223</v>
      </c>
      <c r="E9" s="38">
        <v>10500</v>
      </c>
      <c r="F9" s="39">
        <v>23</v>
      </c>
      <c r="G9" s="40" t="s">
        <v>12</v>
      </c>
      <c r="H9" s="62"/>
      <c r="I9" s="19">
        <f t="shared" si="2"/>
        <v>0</v>
      </c>
      <c r="J9" s="20">
        <f t="shared" si="1"/>
        <v>0</v>
      </c>
      <c r="K9" s="11"/>
      <c r="L9" s="11"/>
      <c r="M9" s="11"/>
    </row>
    <row r="10" spans="2:13" ht="33.75" customHeight="1">
      <c r="B10" s="43" t="s">
        <v>19</v>
      </c>
      <c r="C10" s="36" t="s">
        <v>20</v>
      </c>
      <c r="D10" s="37">
        <f t="shared" si="0"/>
        <v>495.86776859504135</v>
      </c>
      <c r="E10" s="38">
        <v>600</v>
      </c>
      <c r="F10" s="39">
        <v>63</v>
      </c>
      <c r="G10" s="40" t="s">
        <v>12</v>
      </c>
      <c r="H10" s="62"/>
      <c r="I10" s="19">
        <f t="shared" si="2"/>
        <v>0</v>
      </c>
      <c r="J10" s="20">
        <f t="shared" si="1"/>
        <v>0</v>
      </c>
      <c r="K10" s="11"/>
      <c r="L10" s="11"/>
      <c r="M10" s="11"/>
    </row>
    <row r="11" spans="2:13" ht="33.75" customHeight="1">
      <c r="B11" s="43" t="s">
        <v>21</v>
      </c>
      <c r="C11" s="36" t="s">
        <v>22</v>
      </c>
      <c r="D11" s="37">
        <f t="shared" si="0"/>
        <v>578.5123966942149</v>
      </c>
      <c r="E11" s="38">
        <v>700</v>
      </c>
      <c r="F11" s="39">
        <v>63</v>
      </c>
      <c r="G11" s="40" t="s">
        <v>12</v>
      </c>
      <c r="H11" s="62"/>
      <c r="I11" s="19">
        <f t="shared" si="2"/>
        <v>0</v>
      </c>
      <c r="J11" s="20">
        <f t="shared" si="1"/>
        <v>0</v>
      </c>
      <c r="K11" s="11"/>
      <c r="L11" s="11"/>
      <c r="M11" s="11"/>
    </row>
    <row r="12" spans="2:13" ht="46.5" customHeight="1">
      <c r="B12" s="43" t="s">
        <v>23</v>
      </c>
      <c r="C12" s="36" t="s">
        <v>24</v>
      </c>
      <c r="D12" s="37">
        <f t="shared" si="0"/>
        <v>413.22314049586777</v>
      </c>
      <c r="E12" s="38">
        <v>500</v>
      </c>
      <c r="F12" s="39">
        <v>63</v>
      </c>
      <c r="G12" s="40" t="s">
        <v>12</v>
      </c>
      <c r="H12" s="62"/>
      <c r="I12" s="19">
        <f t="shared" si="2"/>
        <v>0</v>
      </c>
      <c r="J12" s="20">
        <f t="shared" si="1"/>
        <v>0</v>
      </c>
      <c r="K12" s="11"/>
      <c r="L12" s="11"/>
      <c r="M12" s="11"/>
    </row>
    <row r="13" spans="2:13" ht="47.25" customHeight="1">
      <c r="B13" s="43" t="s">
        <v>25</v>
      </c>
      <c r="C13" s="36" t="s">
        <v>26</v>
      </c>
      <c r="D13" s="37">
        <f t="shared" si="0"/>
        <v>413.22314049586777</v>
      </c>
      <c r="E13" s="38">
        <v>500</v>
      </c>
      <c r="F13" s="39">
        <v>63</v>
      </c>
      <c r="G13" s="40" t="s">
        <v>12</v>
      </c>
      <c r="H13" s="62"/>
      <c r="I13" s="19">
        <f t="shared" si="2"/>
        <v>0</v>
      </c>
      <c r="J13" s="20">
        <f t="shared" si="1"/>
        <v>0</v>
      </c>
      <c r="K13" s="11"/>
      <c r="L13" s="11"/>
      <c r="M13" s="11"/>
    </row>
    <row r="14" spans="2:13" ht="108">
      <c r="B14" s="44" t="s">
        <v>27</v>
      </c>
      <c r="C14" s="45" t="s">
        <v>28</v>
      </c>
      <c r="D14" s="37">
        <f t="shared" si="0"/>
        <v>578.5123966942149</v>
      </c>
      <c r="E14" s="46">
        <v>700</v>
      </c>
      <c r="F14" s="39">
        <v>63</v>
      </c>
      <c r="G14" s="40" t="s">
        <v>12</v>
      </c>
      <c r="H14" s="62"/>
      <c r="I14" s="19">
        <f t="shared" si="2"/>
        <v>0</v>
      </c>
      <c r="J14" s="20">
        <f t="shared" si="1"/>
        <v>0</v>
      </c>
      <c r="K14" s="11"/>
      <c r="L14" s="11"/>
      <c r="M14" s="11"/>
    </row>
    <row r="15" spans="2:13" ht="24">
      <c r="B15" s="44" t="s">
        <v>29</v>
      </c>
      <c r="C15" s="45" t="s">
        <v>30</v>
      </c>
      <c r="D15" s="37">
        <f t="shared" si="0"/>
        <v>1239.6694214876034</v>
      </c>
      <c r="E15" s="46">
        <v>1500</v>
      </c>
      <c r="F15" s="39">
        <v>18</v>
      </c>
      <c r="G15" s="40" t="s">
        <v>12</v>
      </c>
      <c r="H15" s="62"/>
      <c r="I15" s="19">
        <f t="shared" si="2"/>
        <v>0</v>
      </c>
      <c r="J15" s="20">
        <f t="shared" si="1"/>
        <v>0</v>
      </c>
      <c r="K15" s="11"/>
      <c r="L15" s="11"/>
      <c r="M15" s="11"/>
    </row>
    <row r="16" spans="2:13" ht="24">
      <c r="B16" s="44" t="s">
        <v>31</v>
      </c>
      <c r="C16" s="45" t="s">
        <v>32</v>
      </c>
      <c r="D16" s="37">
        <f t="shared" si="0"/>
        <v>1652.892561983471</v>
      </c>
      <c r="E16" s="46">
        <v>2000</v>
      </c>
      <c r="F16" s="39">
        <v>18</v>
      </c>
      <c r="G16" s="40" t="s">
        <v>12</v>
      </c>
      <c r="H16" s="62"/>
      <c r="I16" s="19">
        <f t="shared" si="2"/>
        <v>0</v>
      </c>
      <c r="J16" s="20">
        <f t="shared" si="1"/>
        <v>0</v>
      </c>
      <c r="K16" s="11"/>
      <c r="L16" s="11"/>
      <c r="M16" s="11"/>
    </row>
    <row r="17" spans="2:13" ht="24">
      <c r="B17" s="44" t="s">
        <v>33</v>
      </c>
      <c r="C17" s="45" t="s">
        <v>34</v>
      </c>
      <c r="D17" s="37">
        <f t="shared" si="0"/>
        <v>2231.404958677686</v>
      </c>
      <c r="E17" s="46">
        <v>2700</v>
      </c>
      <c r="F17" s="39">
        <v>18</v>
      </c>
      <c r="G17" s="40" t="s">
        <v>12</v>
      </c>
      <c r="H17" s="62"/>
      <c r="I17" s="19">
        <f t="shared" si="2"/>
        <v>0</v>
      </c>
      <c r="J17" s="20">
        <f t="shared" si="1"/>
        <v>0</v>
      </c>
      <c r="K17" s="11"/>
      <c r="L17" s="11"/>
      <c r="M17" s="11"/>
    </row>
    <row r="18" spans="2:13" ht="24">
      <c r="B18" s="44" t="s">
        <v>35</v>
      </c>
      <c r="C18" s="45" t="s">
        <v>36</v>
      </c>
      <c r="D18" s="37">
        <f t="shared" si="0"/>
        <v>578.5123966942149</v>
      </c>
      <c r="E18" s="46">
        <v>700</v>
      </c>
      <c r="F18" s="39">
        <v>18</v>
      </c>
      <c r="G18" s="40" t="s">
        <v>12</v>
      </c>
      <c r="H18" s="62"/>
      <c r="I18" s="19">
        <f t="shared" si="2"/>
        <v>0</v>
      </c>
      <c r="J18" s="20">
        <f t="shared" si="1"/>
        <v>0</v>
      </c>
      <c r="K18" s="11"/>
      <c r="L18" s="11"/>
      <c r="M18" s="11"/>
    </row>
    <row r="19" spans="2:13" ht="25.5" customHeight="1">
      <c r="B19" s="44" t="s">
        <v>37</v>
      </c>
      <c r="C19" s="45" t="s">
        <v>38</v>
      </c>
      <c r="D19" s="37">
        <f t="shared" si="0"/>
        <v>826.4462809917355</v>
      </c>
      <c r="E19" s="46">
        <v>1000</v>
      </c>
      <c r="F19" s="39">
        <v>63</v>
      </c>
      <c r="G19" s="40" t="s">
        <v>12</v>
      </c>
      <c r="H19" s="62"/>
      <c r="I19" s="19">
        <f t="shared" si="2"/>
        <v>0</v>
      </c>
      <c r="J19" s="20">
        <f t="shared" si="1"/>
        <v>0</v>
      </c>
      <c r="K19" s="11"/>
      <c r="L19" s="11"/>
      <c r="M19" s="11"/>
    </row>
    <row r="20" spans="2:13" ht="36">
      <c r="B20" s="43" t="s">
        <v>39</v>
      </c>
      <c r="C20" s="45" t="s">
        <v>40</v>
      </c>
      <c r="D20" s="37">
        <f t="shared" si="0"/>
        <v>1074.3801652892562</v>
      </c>
      <c r="E20" s="46">
        <v>1300</v>
      </c>
      <c r="F20" s="39">
        <v>63</v>
      </c>
      <c r="G20" s="40" t="s">
        <v>12</v>
      </c>
      <c r="H20" s="62"/>
      <c r="I20" s="19">
        <f t="shared" si="2"/>
        <v>0</v>
      </c>
      <c r="J20" s="20">
        <f t="shared" si="1"/>
        <v>0</v>
      </c>
      <c r="K20" s="11"/>
      <c r="L20" s="11"/>
      <c r="M20" s="11"/>
    </row>
    <row r="21" spans="2:13" ht="72">
      <c r="B21" s="44" t="s">
        <v>41</v>
      </c>
      <c r="C21" s="45" t="s">
        <v>42</v>
      </c>
      <c r="D21" s="37">
        <f t="shared" si="0"/>
        <v>17355.371900826445</v>
      </c>
      <c r="E21" s="46">
        <v>21000</v>
      </c>
      <c r="F21" s="39">
        <v>9</v>
      </c>
      <c r="G21" s="40" t="s">
        <v>12</v>
      </c>
      <c r="H21" s="62"/>
      <c r="I21" s="19">
        <f t="shared" si="2"/>
        <v>0</v>
      </c>
      <c r="J21" s="20">
        <f t="shared" si="1"/>
        <v>0</v>
      </c>
      <c r="K21" s="11"/>
      <c r="L21" s="11"/>
      <c r="M21" s="11"/>
    </row>
    <row r="22" spans="2:13" ht="120">
      <c r="B22" s="44" t="s">
        <v>43</v>
      </c>
      <c r="C22" s="47" t="s">
        <v>44</v>
      </c>
      <c r="D22" s="37">
        <f t="shared" si="0"/>
        <v>13884.297520661157</v>
      </c>
      <c r="E22" s="46">
        <v>16800</v>
      </c>
      <c r="F22" s="39">
        <v>9</v>
      </c>
      <c r="G22" s="40" t="s">
        <v>12</v>
      </c>
      <c r="H22" s="62"/>
      <c r="I22" s="19">
        <f t="shared" si="2"/>
        <v>0</v>
      </c>
      <c r="J22" s="20">
        <f t="shared" si="1"/>
        <v>0</v>
      </c>
      <c r="K22" s="11"/>
      <c r="L22" s="11"/>
      <c r="M22" s="11"/>
    </row>
    <row r="23" spans="2:13" ht="60">
      <c r="B23" s="44" t="s">
        <v>45</v>
      </c>
      <c r="C23" s="47" t="s">
        <v>46</v>
      </c>
      <c r="D23" s="37">
        <f t="shared" si="0"/>
        <v>2066.115702479339</v>
      </c>
      <c r="E23" s="46">
        <v>2500</v>
      </c>
      <c r="F23" s="39">
        <v>9</v>
      </c>
      <c r="G23" s="40" t="s">
        <v>12</v>
      </c>
      <c r="H23" s="62"/>
      <c r="I23" s="19">
        <f t="shared" si="2"/>
        <v>0</v>
      </c>
      <c r="J23" s="20">
        <f t="shared" si="1"/>
        <v>0</v>
      </c>
      <c r="K23" s="11"/>
      <c r="L23" s="11"/>
      <c r="M23" s="11"/>
    </row>
    <row r="24" spans="2:13" ht="84">
      <c r="B24" s="44" t="s">
        <v>47</v>
      </c>
      <c r="C24" s="47" t="s">
        <v>48</v>
      </c>
      <c r="D24" s="37">
        <f t="shared" si="0"/>
        <v>2066.115702479339</v>
      </c>
      <c r="E24" s="46">
        <v>2500</v>
      </c>
      <c r="F24" s="39">
        <v>9</v>
      </c>
      <c r="G24" s="40" t="s">
        <v>12</v>
      </c>
      <c r="H24" s="62"/>
      <c r="I24" s="19">
        <f t="shared" si="2"/>
        <v>0</v>
      </c>
      <c r="J24" s="20">
        <f t="shared" si="1"/>
        <v>0</v>
      </c>
      <c r="K24" s="11"/>
      <c r="L24" s="11"/>
      <c r="M24" s="11"/>
    </row>
    <row r="25" spans="2:13" ht="120">
      <c r="B25" s="44" t="s">
        <v>49</v>
      </c>
      <c r="C25" s="47" t="s">
        <v>50</v>
      </c>
      <c r="D25" s="37">
        <f t="shared" si="0"/>
        <v>2314.0495867768595</v>
      </c>
      <c r="E25" s="46">
        <v>2800</v>
      </c>
      <c r="F25" s="39">
        <v>9</v>
      </c>
      <c r="G25" s="40" t="s">
        <v>12</v>
      </c>
      <c r="H25" s="62"/>
      <c r="I25" s="19">
        <f t="shared" si="2"/>
        <v>0</v>
      </c>
      <c r="J25" s="20">
        <f t="shared" si="1"/>
        <v>0</v>
      </c>
      <c r="K25" s="11"/>
      <c r="L25" s="11"/>
      <c r="M25" s="11"/>
    </row>
    <row r="26" spans="2:13" ht="132">
      <c r="B26" s="44" t="s">
        <v>51</v>
      </c>
      <c r="C26" s="47" t="s">
        <v>52</v>
      </c>
      <c r="D26" s="37">
        <f t="shared" si="0"/>
        <v>2892.5619834710747</v>
      </c>
      <c r="E26" s="46">
        <v>3500</v>
      </c>
      <c r="F26" s="39">
        <v>9</v>
      </c>
      <c r="G26" s="40" t="s">
        <v>12</v>
      </c>
      <c r="H26" s="62"/>
      <c r="I26" s="19">
        <f t="shared" si="2"/>
        <v>0</v>
      </c>
      <c r="J26" s="20">
        <f t="shared" si="1"/>
        <v>0</v>
      </c>
      <c r="K26" s="11"/>
      <c r="L26" s="11"/>
      <c r="M26" s="11"/>
    </row>
    <row r="27" spans="2:13" ht="36">
      <c r="B27" s="44" t="s">
        <v>53</v>
      </c>
      <c r="C27" s="45" t="s">
        <v>54</v>
      </c>
      <c r="D27" s="37">
        <f t="shared" si="0"/>
        <v>495.86776859504135</v>
      </c>
      <c r="E27" s="46">
        <v>600</v>
      </c>
      <c r="F27" s="39">
        <v>0</v>
      </c>
      <c r="G27" s="40" t="s">
        <v>12</v>
      </c>
      <c r="H27" s="62"/>
      <c r="I27" s="19">
        <f t="shared" si="2"/>
        <v>0</v>
      </c>
      <c r="J27" s="20">
        <f t="shared" si="1"/>
        <v>0</v>
      </c>
      <c r="K27" s="11"/>
      <c r="L27" s="11"/>
      <c r="M27" s="11"/>
    </row>
    <row r="28" spans="2:13" ht="49.5" customHeight="1" thickBot="1">
      <c r="B28" s="48" t="s">
        <v>55</v>
      </c>
      <c r="C28" s="49" t="s">
        <v>56</v>
      </c>
      <c r="D28" s="50">
        <f t="shared" si="0"/>
        <v>3404.9586776859505</v>
      </c>
      <c r="E28" s="51">
        <v>4120</v>
      </c>
      <c r="F28" s="52">
        <v>18</v>
      </c>
      <c r="G28" s="53" t="s">
        <v>12</v>
      </c>
      <c r="H28" s="64"/>
      <c r="I28" s="23">
        <f t="shared" si="2"/>
        <v>0</v>
      </c>
      <c r="J28" s="24">
        <f t="shared" si="1"/>
        <v>0</v>
      </c>
      <c r="K28" s="11"/>
      <c r="L28" s="11"/>
      <c r="M28" s="11"/>
    </row>
    <row r="29" spans="2:13" ht="12.75" thickBot="1">
      <c r="B29" s="13"/>
      <c r="C29" s="13"/>
      <c r="D29" s="14"/>
      <c r="E29" s="25"/>
      <c r="F29" s="14"/>
      <c r="G29" s="14"/>
      <c r="H29" s="15"/>
      <c r="I29" s="15"/>
      <c r="J29" s="15"/>
      <c r="K29" s="11"/>
      <c r="L29" s="11"/>
      <c r="M29" s="11"/>
    </row>
    <row r="30" spans="2:13" ht="12.75" thickBot="1">
      <c r="B30" s="13"/>
      <c r="C30" s="13"/>
      <c r="D30" s="14"/>
      <c r="E30" s="26"/>
      <c r="F30" s="16" t="s">
        <v>8</v>
      </c>
      <c r="G30" s="17"/>
      <c r="H30" s="18"/>
      <c r="I30" s="57">
        <f>SUM(I5:I28)</f>
        <v>0</v>
      </c>
      <c r="J30" s="58"/>
      <c r="K30" s="11"/>
      <c r="L30" s="11"/>
      <c r="M30" s="11"/>
    </row>
    <row r="31" spans="2:13" ht="12.75" thickBot="1">
      <c r="B31" s="13"/>
      <c r="C31" s="13"/>
      <c r="D31" s="14"/>
      <c r="E31" s="27"/>
      <c r="F31" s="16" t="s">
        <v>9</v>
      </c>
      <c r="G31" s="17"/>
      <c r="H31" s="18"/>
      <c r="I31" s="57">
        <f>SUM(J5:J28)</f>
        <v>0</v>
      </c>
      <c r="J31" s="58"/>
      <c r="K31" s="11"/>
      <c r="L31" s="11"/>
      <c r="M31" s="11"/>
    </row>
    <row r="32" ht="15">
      <c r="C32" s="29"/>
    </row>
    <row r="33" ht="15">
      <c r="C33" s="30"/>
    </row>
    <row r="34" ht="15">
      <c r="C34" s="30"/>
    </row>
    <row r="35" ht="15">
      <c r="C35" s="29"/>
    </row>
    <row r="36" ht="15">
      <c r="C36" s="29"/>
    </row>
  </sheetData>
  <sheetProtection algorithmName="SHA-512" hashValue="EHhLQeugd1gdJYO3Nf9wNYYo3TGWZwmguV4Nfg9eKJkQVHdI2ylWY9iuzRikc/rC+4Au9Afqz6oO380BSh0VEQ==" saltValue="8ZgYx94TEc7JvvktWL++6A==" spinCount="100000" sheet="1" objects="1" scenarios="1" selectLockedCells="1"/>
  <mergeCells count="4">
    <mergeCell ref="H3:J3"/>
    <mergeCell ref="I30:J30"/>
    <mergeCell ref="I31:J31"/>
    <mergeCell ref="B2:J2"/>
  </mergeCells>
  <printOptions/>
  <pageMargins left="0.5118110236220472" right="0.5118110236220472" top="0.5905511811023623" bottom="0.5905511811023623" header="0.31496062992125984" footer="0.31496062992125984"/>
  <pageSetup fitToHeight="0" fitToWidth="1" horizontalDpi="600" verticalDpi="600" orientation="portrait" paperSize="9" scale="60" r:id="rId1"/>
  <ignoredErrors>
    <ignoredError sqref="I5:J15 J16:J28 I16:I28 I30:I3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Blažíčková Jolana</cp:lastModifiedBy>
  <cp:lastPrinted>2022-06-06T14:21:22Z</cp:lastPrinted>
  <dcterms:created xsi:type="dcterms:W3CDTF">2022-06-03T12:22:26Z</dcterms:created>
  <dcterms:modified xsi:type="dcterms:W3CDTF">2022-06-07T12:49:00Z</dcterms:modified>
  <cp:category/>
  <cp:version/>
  <cp:contentType/>
  <cp:contentStatus/>
</cp:coreProperties>
</file>