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1"/>
  </bookViews>
  <sheets>
    <sheet name="Krycí list rozpočtu" sheetId="1" r:id="rId1"/>
    <sheet name="rozpočet" sheetId="2" r:id="rId2"/>
  </sheets>
  <definedNames>
    <definedName name="_xlnm.Print_Area" localSheetId="1">'rozpočet'!$B$2:$G$29</definedName>
  </definedNames>
  <calcPr fullCalcOnLoad="1"/>
</workbook>
</file>

<file path=xl/sharedStrings.xml><?xml version="1.0" encoding="utf-8"?>
<sst xmlns="http://schemas.openxmlformats.org/spreadsheetml/2006/main" count="124" uniqueCount="99">
  <si>
    <t>MJ</t>
  </si>
  <si>
    <t xml:space="preserve">Zhotovitel: 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</si>
  <si>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</si>
  <si>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</si>
  <si>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</si>
  <si>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</si>
  <si>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</si>
  <si>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</si>
  <si>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</si>
  <si>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</si>
  <si>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</si>
  <si>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</si>
  <si>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</si>
  <si>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</si>
  <si>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</si>
  <si>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</si>
  <si>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</si>
  <si>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</si>
  <si>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</si>
  <si>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</si>
  <si>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</si>
  <si>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</si>
  <si>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</si>
  <si>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</si>
  <si>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</si>
  <si>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</si>
  <si>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</si>
  <si>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</si>
  <si>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</si>
  <si>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</si>
  <si>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</si>
  <si>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</si>
  <si>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</si>
  <si>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</si>
  <si>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</si>
  <si>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</si>
  <si>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</si>
  <si>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</si>
  <si>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</si>
  <si>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</si>
  <si>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</si>
  <si>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</si>
  <si>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</si>
  <si>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</si>
  <si>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</si>
  <si>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</si>
  <si>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</si>
  <si>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</si>
  <si>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</si>
  <si>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</si>
  <si>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</si>
  <si>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</si>
  <si>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</si>
  <si>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</si>
  <si>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</si>
  <si>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KSÚS Středočeského kraje příspěvková organizace</t>
  </si>
  <si>
    <t>Termín výstavby:</t>
  </si>
  <si>
    <t>Zdroj financování :</t>
  </si>
  <si>
    <t>vysvětlivky :   5110171 - základní příspěvěk</t>
  </si>
  <si>
    <t xml:space="preserve">   JÚ 10068 - škody po zimě</t>
  </si>
  <si>
    <t xml:space="preserve">   JÚ 10108 - havárie silnic</t>
  </si>
  <si>
    <t xml:space="preserve">   JÚ 11226 - havárie mostů</t>
  </si>
  <si>
    <t xml:space="preserve">   JÚ 10082 - prodloužení životnosti povrchu</t>
  </si>
  <si>
    <t xml:space="preserve">   Jiný způsob financování, nutno uvést, z čeho se bude </t>
  </si>
  <si>
    <t>ZO za KSUSSK</t>
  </si>
  <si>
    <t>PODPIS ZO:</t>
  </si>
  <si>
    <t>Zhotovitel</t>
  </si>
  <si>
    <t>00066001 / CZ00066001</t>
  </si>
  <si>
    <t>Karel Sedláček</t>
  </si>
  <si>
    <t>Oprava povrchu</t>
  </si>
  <si>
    <t xml:space="preserve">Název stavby :  </t>
  </si>
  <si>
    <t>II/236 Karlov - Leontýn</t>
  </si>
  <si>
    <t>Objednatel</t>
  </si>
  <si>
    <t>12,325 - 13,400</t>
  </si>
  <si>
    <t>FRÉZOVÁNÍ ZPEVNĚNÝCH PLOCH ASFALTOVÝCH TL. DO 40MM</t>
  </si>
  <si>
    <t>M2</t>
  </si>
  <si>
    <t>ČIŠTĚNÍ KRAJNIC OD NÁNOSU TL. DO 100MM</t>
  </si>
  <si>
    <t>ZPEVNĚNÍ KRAJNIC Z RECYKLOVANÉHO MATERIÁLU TL DO 100MM</t>
  </si>
  <si>
    <t>ČIŠTĚNÍ PŘÍKOPŮ OD NÁNOSU DO 0,5M3/M</t>
  </si>
  <si>
    <t>M</t>
  </si>
  <si>
    <t>POPLATKY ZA SKLÁDKU</t>
  </si>
  <si>
    <t>T</t>
  </si>
  <si>
    <t>OČIŠTĚNÍ ASFALT VOZOVEK ZAMETENÍM</t>
  </si>
  <si>
    <t>5774AE</t>
  </si>
  <si>
    <t>M3</t>
  </si>
  <si>
    <t>VRSTVY PRO OBNOVU A OPRAVY Z ASF BETONU ACO 11+, 11S - vyrovnávka</t>
  </si>
  <si>
    <t>572211</t>
  </si>
  <si>
    <t>SPOJOVACÍ POSTŘIK Z ASFALTU DO 0,5KG/M2</t>
  </si>
  <si>
    <t>574A43</t>
  </si>
  <si>
    <t>ASFALTOVÝ BETON PRO OBRUSNÉ VRSTVY ACO 11 TL. 50MM</t>
  </si>
  <si>
    <t>ŘEZÁNÍ ASFALTOVÉHO KRYTU VOZOVEK TL DO 100MM</t>
  </si>
  <si>
    <t>TĚSNĚNÍ DILATAČ SPAR ASF ZÁLIVKOU PRŮŘ DO 100MM2</t>
  </si>
  <si>
    <t>VODOROVNÉ DOPRAVNÍ ZNAČENÍ PLASTEM HLADKÉ - DODÁVKA A POKLÁDKA</t>
  </si>
  <si>
    <t>POMOC PRÁCE ZŘÍZ NEBO ZAJIŠŤ REGULACI A OCHRANU DOPRAVY</t>
  </si>
  <si>
    <t>KPL</t>
  </si>
  <si>
    <t>Zpracoval:  Zdeněk Englický</t>
  </si>
  <si>
    <t>Datum: 26.9.2022</t>
  </si>
  <si>
    <t>Druh stavby :        Oprava povrchu.  Celková délka 1075 bm, plocha 6235 m2</t>
  </si>
  <si>
    <t>Zdeněk Englický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</si>
</sst>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  <numFmt numFmtId="179" formatCode="0\1\4\10\2"/>
    <numFmt numFmtId="180" formatCode="0\2\7\20"/>
  </numFmts>
  <fonts count="6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8"/>
      <name val="Arial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2" fontId="22" fillId="0" borderId="20" xfId="0" applyNumberFormat="1" applyFont="1" applyBorder="1" applyAlignment="1" applyProtection="1">
      <alignment vertical="top"/>
      <protection/>
    </xf>
    <xf numFmtId="4" fontId="22" fillId="0" borderId="20" xfId="0" applyNumberFormat="1" applyFont="1" applyBorder="1" applyAlignment="1" applyProtection="1">
      <alignment vertical="top"/>
      <protection/>
    </xf>
    <xf numFmtId="4" fontId="22" fillId="0" borderId="26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21" fillId="0" borderId="13" xfId="0" applyFont="1" applyBorder="1" applyAlignment="1" applyProtection="1">
      <alignment horizontal="center" vertical="center"/>
      <protection/>
    </xf>
    <xf numFmtId="2" fontId="22" fillId="0" borderId="13" xfId="0" applyNumberFormat="1" applyFont="1" applyBorder="1" applyAlignment="1" applyProtection="1">
      <alignment vertical="top"/>
      <protection/>
    </xf>
    <xf numFmtId="4" fontId="22" fillId="0" borderId="13" xfId="0" applyNumberFormat="1" applyFont="1" applyBorder="1" applyAlignment="1" applyProtection="1">
      <alignment vertical="top"/>
      <protection/>
    </xf>
    <xf numFmtId="4" fontId="22" fillId="0" borderId="15" xfId="0" applyNumberFormat="1" applyFont="1" applyBorder="1" applyAlignment="1" applyProtection="1">
      <alignment vertical="top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2" fontId="22" fillId="0" borderId="13" xfId="0" applyNumberFormat="1" applyFont="1" applyFill="1" applyBorder="1" applyAlignment="1" applyProtection="1">
      <alignment vertical="top"/>
      <protection/>
    </xf>
    <xf numFmtId="4" fontId="22" fillId="0" borderId="13" xfId="0" applyNumberFormat="1" applyFont="1" applyFill="1" applyBorder="1" applyAlignment="1" applyProtection="1">
      <alignment vertical="top"/>
      <protection/>
    </xf>
    <xf numFmtId="4" fontId="22" fillId="0" borderId="15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Alignment="1" applyProtection="1">
      <alignment vertical="top"/>
      <protection/>
    </xf>
    <xf numFmtId="4" fontId="22" fillId="0" borderId="13" xfId="0" applyNumberFormat="1" applyFont="1" applyFill="1" applyBorder="1" applyAlignment="1" applyProtection="1">
      <alignment horizontal="right" vertical="center"/>
      <protection/>
    </xf>
    <xf numFmtId="2" fontId="22" fillId="0" borderId="13" xfId="0" applyNumberFormat="1" applyFont="1" applyFill="1" applyBorder="1" applyAlignment="1" applyProtection="1">
      <alignment horizontal="right" vertical="center"/>
      <protection/>
    </xf>
    <xf numFmtId="4" fontId="22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3" fontId="23" fillId="0" borderId="0" xfId="0" applyNumberFormat="1" applyFont="1" applyBorder="1" applyAlignment="1" applyProtection="1">
      <alignment vertical="top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2" fontId="21" fillId="0" borderId="0" xfId="0" applyNumberFormat="1" applyFont="1" applyBorder="1" applyAlignment="1" applyProtection="1">
      <alignment horizontal="center" vertical="top"/>
      <protection/>
    </xf>
    <xf numFmtId="3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10" fillId="33" borderId="27" xfId="0" applyFont="1" applyFill="1" applyBorder="1" applyAlignment="1" applyProtection="1">
      <alignment vertical="top"/>
      <protection/>
    </xf>
    <xf numFmtId="4" fontId="22" fillId="0" borderId="18" xfId="0" applyNumberFormat="1" applyFont="1" applyBorder="1" applyAlignment="1" applyProtection="1">
      <alignment vertical="top"/>
      <protection/>
    </xf>
    <xf numFmtId="0" fontId="63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4" fontId="9" fillId="0" borderId="28" xfId="0" applyNumberFormat="1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horizontal="right" vertical="top"/>
      <protection/>
    </xf>
    <xf numFmtId="4" fontId="10" fillId="0" borderId="30" xfId="0" applyNumberFormat="1" applyFont="1" applyBorder="1" applyAlignment="1" applyProtection="1">
      <alignment vertical="top"/>
      <protection/>
    </xf>
    <xf numFmtId="0" fontId="21" fillId="0" borderId="13" xfId="0" applyFont="1" applyBorder="1" applyAlignment="1" applyProtection="1">
      <alignment vertical="top"/>
      <protection/>
    </xf>
    <xf numFmtId="0" fontId="21" fillId="0" borderId="13" xfId="0" applyFont="1" applyFill="1" applyBorder="1" applyAlignment="1" applyProtection="1">
      <alignment vertical="top"/>
      <protection/>
    </xf>
    <xf numFmtId="0" fontId="21" fillId="0" borderId="13" xfId="0" applyFont="1" applyFill="1" applyBorder="1" applyAlignment="1" applyProtection="1">
      <alignment vertical="top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horizontal="center" vertical="top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horizontal="center" vertical="top"/>
      <protection/>
    </xf>
    <xf numFmtId="2" fontId="22" fillId="0" borderId="17" xfId="0" applyNumberFormat="1" applyFont="1" applyBorder="1" applyAlignment="1" applyProtection="1">
      <alignment vertical="top"/>
      <protection/>
    </xf>
    <xf numFmtId="4" fontId="22" fillId="0" borderId="17" xfId="0" applyNumberFormat="1" applyFont="1" applyBorder="1" applyAlignment="1" applyProtection="1">
      <alignment vertical="top"/>
      <protection/>
    </xf>
    <xf numFmtId="179" fontId="21" fillId="0" borderId="14" xfId="0" applyNumberFormat="1" applyFont="1" applyFill="1" applyBorder="1" applyAlignment="1" applyProtection="1">
      <alignment horizontal="center" vertical="center"/>
      <protection/>
    </xf>
    <xf numFmtId="180" fontId="21" fillId="0" borderId="14" xfId="0" applyNumberFormat="1" applyFont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49" fontId="25" fillId="0" borderId="31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24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19" fillId="35" borderId="33" xfId="0" applyNumberFormat="1" applyFont="1" applyFill="1" applyBorder="1" applyAlignment="1" applyProtection="1">
      <alignment horizontal="center" vertical="center"/>
      <protection/>
    </xf>
    <xf numFmtId="0" fontId="19" fillId="35" borderId="34" xfId="0" applyNumberFormat="1" applyFont="1" applyFill="1" applyBorder="1" applyAlignment="1" applyProtection="1">
      <alignment horizontal="center" vertical="center"/>
      <protection/>
    </xf>
    <xf numFmtId="0" fontId="19" fillId="35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19" fillId="0" borderId="41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horizontal="left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13" fillId="36" borderId="14" xfId="0" applyNumberFormat="1" applyFont="1" applyFill="1" applyBorder="1" applyAlignment="1" applyProtection="1">
      <alignment horizontal="left" vertical="center"/>
      <protection/>
    </xf>
    <xf numFmtId="0" fontId="13" fillId="36" borderId="13" xfId="0" applyNumberFormat="1" applyFont="1" applyFill="1" applyBorder="1" applyAlignment="1" applyProtection="1">
      <alignment horizontal="left" vertical="center"/>
      <protection/>
    </xf>
    <xf numFmtId="0" fontId="13" fillId="36" borderId="14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14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center"/>
      <protection/>
    </xf>
    <xf numFmtId="49" fontId="13" fillId="36" borderId="13" xfId="0" applyNumberFormat="1" applyFont="1" applyFill="1" applyBorder="1" applyAlignment="1" applyProtection="1">
      <alignment horizontal="left" vertical="center"/>
      <protection/>
    </xf>
    <xf numFmtId="49" fontId="65" fillId="0" borderId="15" xfId="0" applyNumberFormat="1" applyFont="1" applyFill="1" applyBorder="1" applyAlignment="1" applyProtection="1">
      <alignment horizontal="left" vertical="center"/>
      <protection/>
    </xf>
    <xf numFmtId="0" fontId="65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49" fontId="24" fillId="0" borderId="15" xfId="0" applyNumberFormat="1" applyFont="1" applyFill="1" applyBorder="1" applyAlignment="1" applyProtection="1">
      <alignment horizontal="left" vertical="center"/>
      <protection/>
    </xf>
    <xf numFmtId="0" fontId="24" fillId="0" borderId="15" xfId="0" applyNumberFormat="1" applyFont="1" applyFill="1" applyBorder="1" applyAlignment="1" applyProtection="1">
      <alignment horizontal="left" vertical="center"/>
      <protection/>
    </xf>
    <xf numFmtId="49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7" xfId="0" applyNumberFormat="1" applyFont="1" applyFill="1" applyBorder="1" applyAlignment="1" applyProtection="1">
      <alignment horizontal="center" vertical="center"/>
      <protection/>
    </xf>
    <xf numFmtId="0" fontId="24" fillId="0" borderId="43" xfId="0" applyNumberFormat="1" applyFont="1" applyFill="1" applyBorder="1" applyAlignment="1" applyProtection="1">
      <alignment horizontal="center" vertical="center"/>
      <protection/>
    </xf>
    <xf numFmtId="0" fontId="24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49" fontId="2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10" sqref="F10:G11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1.83203125" style="34" customWidth="1"/>
    <col min="5" max="5" width="17.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193" t="s">
        <v>12</v>
      </c>
      <c r="B1" s="194"/>
      <c r="C1" s="194"/>
      <c r="D1" s="194"/>
      <c r="E1" s="194"/>
      <c r="F1" s="194"/>
      <c r="G1" s="194"/>
      <c r="H1" s="194"/>
      <c r="I1" s="194"/>
    </row>
    <row r="2" spans="1:10" ht="12.75" customHeight="1">
      <c r="A2" s="195" t="s">
        <v>13</v>
      </c>
      <c r="B2" s="196"/>
      <c r="C2" s="182" t="s">
        <v>71</v>
      </c>
      <c r="D2" s="197"/>
      <c r="E2" s="200" t="s">
        <v>14</v>
      </c>
      <c r="F2" s="201" t="s">
        <v>55</v>
      </c>
      <c r="G2" s="202"/>
      <c r="H2" s="200" t="s">
        <v>15</v>
      </c>
      <c r="I2" s="205" t="s">
        <v>67</v>
      </c>
      <c r="J2" s="35"/>
    </row>
    <row r="3" spans="1:10" ht="12.75">
      <c r="A3" s="181"/>
      <c r="B3" s="172"/>
      <c r="C3" s="198"/>
      <c r="D3" s="199"/>
      <c r="E3" s="172"/>
      <c r="F3" s="203"/>
      <c r="G3" s="204"/>
      <c r="H3" s="172"/>
      <c r="I3" s="187"/>
      <c r="J3" s="35"/>
    </row>
    <row r="4" spans="1:10" ht="12.75" customHeight="1">
      <c r="A4" s="180" t="s">
        <v>16</v>
      </c>
      <c r="B4" s="172"/>
      <c r="C4" s="188" t="s">
        <v>69</v>
      </c>
      <c r="D4" s="189"/>
      <c r="E4" s="171" t="s">
        <v>17</v>
      </c>
      <c r="F4" s="171"/>
      <c r="G4" s="172"/>
      <c r="H4" s="171" t="s">
        <v>15</v>
      </c>
      <c r="I4" s="192"/>
      <c r="J4" s="35"/>
    </row>
    <row r="5" spans="1:10" ht="12.75" customHeight="1">
      <c r="A5" s="181"/>
      <c r="B5" s="172"/>
      <c r="C5" s="190"/>
      <c r="D5" s="191"/>
      <c r="E5" s="172"/>
      <c r="F5" s="172"/>
      <c r="G5" s="172"/>
      <c r="H5" s="172"/>
      <c r="I5" s="174"/>
      <c r="J5" s="35"/>
    </row>
    <row r="6" spans="1:10" ht="12.75" customHeight="1">
      <c r="A6" s="180" t="s">
        <v>18</v>
      </c>
      <c r="B6" s="172"/>
      <c r="C6" s="182" t="s">
        <v>73</v>
      </c>
      <c r="D6" s="183"/>
      <c r="E6" s="171" t="s">
        <v>19</v>
      </c>
      <c r="F6" s="169"/>
      <c r="G6" s="170"/>
      <c r="H6" s="171" t="s">
        <v>15</v>
      </c>
      <c r="I6" s="186"/>
      <c r="J6" s="35"/>
    </row>
    <row r="7" spans="1:10" ht="12.75">
      <c r="A7" s="181"/>
      <c r="B7" s="172"/>
      <c r="C7" s="184"/>
      <c r="D7" s="185"/>
      <c r="E7" s="172"/>
      <c r="F7" s="170"/>
      <c r="G7" s="170"/>
      <c r="H7" s="172"/>
      <c r="I7" s="187"/>
      <c r="J7" s="35"/>
    </row>
    <row r="8" spans="1:10" ht="12.75">
      <c r="A8" s="166" t="s">
        <v>56</v>
      </c>
      <c r="B8" s="167"/>
      <c r="C8" s="175"/>
      <c r="D8" s="176"/>
      <c r="E8" s="177" t="s">
        <v>64</v>
      </c>
      <c r="F8" s="170" t="s">
        <v>68</v>
      </c>
      <c r="G8" s="170"/>
      <c r="H8" s="177" t="s">
        <v>65</v>
      </c>
      <c r="I8" s="178"/>
      <c r="J8" s="35"/>
    </row>
    <row r="9" spans="1:10" ht="12.75">
      <c r="A9" s="168"/>
      <c r="B9" s="167"/>
      <c r="C9" s="176"/>
      <c r="D9" s="176"/>
      <c r="E9" s="167"/>
      <c r="F9" s="170"/>
      <c r="G9" s="170"/>
      <c r="H9" s="167"/>
      <c r="I9" s="179"/>
      <c r="J9" s="35"/>
    </row>
    <row r="10" spans="1:10" ht="12.75">
      <c r="A10" s="166" t="s">
        <v>57</v>
      </c>
      <c r="B10" s="167"/>
      <c r="C10" s="169"/>
      <c r="D10" s="170"/>
      <c r="E10" s="171" t="s">
        <v>20</v>
      </c>
      <c r="F10" s="169" t="s">
        <v>98</v>
      </c>
      <c r="G10" s="170"/>
      <c r="H10" s="171" t="s">
        <v>21</v>
      </c>
      <c r="I10" s="173">
        <v>44830</v>
      </c>
      <c r="J10" s="35"/>
    </row>
    <row r="11" spans="1:10" ht="12.75">
      <c r="A11" s="168"/>
      <c r="B11" s="167"/>
      <c r="C11" s="170"/>
      <c r="D11" s="170"/>
      <c r="E11" s="172"/>
      <c r="F11" s="170"/>
      <c r="G11" s="170"/>
      <c r="H11" s="172"/>
      <c r="I11" s="174"/>
      <c r="J11" s="35"/>
    </row>
    <row r="12" spans="1:9" ht="23.25" customHeight="1" thickBot="1">
      <c r="A12" s="160" t="s">
        <v>22</v>
      </c>
      <c r="B12" s="161"/>
      <c r="C12" s="161"/>
      <c r="D12" s="161"/>
      <c r="E12" s="161"/>
      <c r="F12" s="161"/>
      <c r="G12" s="161"/>
      <c r="H12" s="161"/>
      <c r="I12" s="162"/>
    </row>
    <row r="13" spans="1:10" ht="26.25" customHeight="1">
      <c r="A13" s="36" t="s">
        <v>23</v>
      </c>
      <c r="B13" s="163" t="s">
        <v>24</v>
      </c>
      <c r="C13" s="164"/>
      <c r="D13" s="37" t="s">
        <v>25</v>
      </c>
      <c r="E13" s="163" t="s">
        <v>26</v>
      </c>
      <c r="F13" s="164"/>
      <c r="G13" s="37" t="s">
        <v>27</v>
      </c>
      <c r="H13" s="163" t="s">
        <v>28</v>
      </c>
      <c r="I13" s="165"/>
      <c r="J13" s="35"/>
    </row>
    <row r="14" spans="1:10" ht="15" customHeight="1">
      <c r="A14" s="38" t="s">
        <v>29</v>
      </c>
      <c r="B14" s="39" t="s">
        <v>30</v>
      </c>
      <c r="C14" s="40">
        <f>SUM(rozpočet!G26)</f>
        <v>0</v>
      </c>
      <c r="D14" s="157" t="s">
        <v>31</v>
      </c>
      <c r="E14" s="158"/>
      <c r="F14" s="40">
        <v>0</v>
      </c>
      <c r="G14" s="157" t="s">
        <v>32</v>
      </c>
      <c r="H14" s="158"/>
      <c r="I14" s="41">
        <v>0</v>
      </c>
      <c r="J14" s="35"/>
    </row>
    <row r="15" spans="1:11" ht="15" customHeight="1">
      <c r="A15" s="38"/>
      <c r="B15" s="39" t="s">
        <v>33</v>
      </c>
      <c r="C15" s="40">
        <v>0</v>
      </c>
      <c r="D15" s="157" t="s">
        <v>34</v>
      </c>
      <c r="E15" s="158"/>
      <c r="F15" s="40">
        <v>0</v>
      </c>
      <c r="G15" s="157" t="s">
        <v>35</v>
      </c>
      <c r="H15" s="158"/>
      <c r="I15" s="41">
        <v>0</v>
      </c>
      <c r="J15" s="35"/>
      <c r="K15" s="42"/>
    </row>
    <row r="16" spans="1:10" ht="15" customHeight="1">
      <c r="A16" s="38" t="s">
        <v>36</v>
      </c>
      <c r="B16" s="39" t="s">
        <v>30</v>
      </c>
      <c r="C16" s="40">
        <v>0</v>
      </c>
      <c r="D16" s="157" t="s">
        <v>37</v>
      </c>
      <c r="E16" s="158"/>
      <c r="F16" s="40">
        <v>0</v>
      </c>
      <c r="G16" s="157" t="s">
        <v>38</v>
      </c>
      <c r="H16" s="158"/>
      <c r="I16" s="41">
        <v>0</v>
      </c>
      <c r="J16" s="35"/>
    </row>
    <row r="17" spans="1:10" ht="15" customHeight="1">
      <c r="A17" s="38"/>
      <c r="B17" s="39" t="s">
        <v>33</v>
      </c>
      <c r="C17" s="40">
        <v>0</v>
      </c>
      <c r="D17" s="157"/>
      <c r="E17" s="158"/>
      <c r="F17" s="43"/>
      <c r="G17" s="157" t="s">
        <v>39</v>
      </c>
      <c r="H17" s="158"/>
      <c r="I17" s="41">
        <v>0</v>
      </c>
      <c r="J17" s="35"/>
    </row>
    <row r="18" spans="1:10" ht="15" customHeight="1">
      <c r="A18" s="38" t="s">
        <v>40</v>
      </c>
      <c r="B18" s="39" t="s">
        <v>30</v>
      </c>
      <c r="C18" s="40">
        <v>0</v>
      </c>
      <c r="D18" s="157"/>
      <c r="E18" s="158"/>
      <c r="F18" s="43"/>
      <c r="G18" s="157" t="s">
        <v>41</v>
      </c>
      <c r="H18" s="158"/>
      <c r="I18" s="41">
        <v>0</v>
      </c>
      <c r="J18" s="35"/>
    </row>
    <row r="19" spans="1:10" ht="15" customHeight="1">
      <c r="A19" s="38"/>
      <c r="B19" s="39" t="s">
        <v>33</v>
      </c>
      <c r="C19" s="40">
        <v>0</v>
      </c>
      <c r="D19" s="157"/>
      <c r="E19" s="158"/>
      <c r="F19" s="43"/>
      <c r="G19" s="157" t="s">
        <v>42</v>
      </c>
      <c r="H19" s="158"/>
      <c r="I19" s="41">
        <v>0</v>
      </c>
      <c r="J19" s="35"/>
    </row>
    <row r="20" spans="1:10" ht="15" customHeight="1">
      <c r="A20" s="155" t="s">
        <v>43</v>
      </c>
      <c r="B20" s="156"/>
      <c r="C20" s="40">
        <v>0</v>
      </c>
      <c r="D20" s="157"/>
      <c r="E20" s="158"/>
      <c r="F20" s="43"/>
      <c r="G20" s="157"/>
      <c r="H20" s="158"/>
      <c r="I20" s="44"/>
      <c r="J20" s="35"/>
    </row>
    <row r="21" spans="1:10" ht="15" customHeight="1">
      <c r="A21" s="155" t="s">
        <v>44</v>
      </c>
      <c r="B21" s="156"/>
      <c r="C21" s="40">
        <v>0</v>
      </c>
      <c r="D21" s="157"/>
      <c r="E21" s="158"/>
      <c r="F21" s="43"/>
      <c r="G21" s="157"/>
      <c r="H21" s="158"/>
      <c r="I21" s="44"/>
      <c r="J21" s="35"/>
    </row>
    <row r="22" spans="1:10" ht="16.5" customHeight="1">
      <c r="A22" s="155" t="s">
        <v>45</v>
      </c>
      <c r="B22" s="156"/>
      <c r="C22" s="40">
        <f>SUM(C14:C21)</f>
        <v>0</v>
      </c>
      <c r="D22" s="159" t="s">
        <v>46</v>
      </c>
      <c r="E22" s="156"/>
      <c r="F22" s="40">
        <f>SUM(F14:F21)</f>
        <v>0</v>
      </c>
      <c r="G22" s="159" t="s">
        <v>47</v>
      </c>
      <c r="H22" s="156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37" t="s">
        <v>48</v>
      </c>
      <c r="B24" s="136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37" t="s">
        <v>49</v>
      </c>
      <c r="B25" s="136"/>
      <c r="C25" s="48">
        <v>0</v>
      </c>
      <c r="D25" s="135" t="s">
        <v>50</v>
      </c>
      <c r="E25" s="136"/>
      <c r="F25" s="48">
        <f>ROUND(C25*(14/100),2)</f>
        <v>0</v>
      </c>
      <c r="G25" s="135" t="s">
        <v>9</v>
      </c>
      <c r="H25" s="136"/>
      <c r="I25" s="50">
        <f>SUM(C24:C26)</f>
        <v>0</v>
      </c>
      <c r="J25" s="35"/>
    </row>
    <row r="26" spans="1:10" ht="15" customHeight="1">
      <c r="A26" s="137" t="s">
        <v>51</v>
      </c>
      <c r="B26" s="136"/>
      <c r="C26" s="48">
        <f>C22+F22*I22</f>
        <v>0</v>
      </c>
      <c r="D26" s="135" t="s">
        <v>3</v>
      </c>
      <c r="E26" s="136"/>
      <c r="F26" s="48">
        <f>ROUND(C26*(21/100),2)</f>
        <v>0</v>
      </c>
      <c r="G26" s="135" t="s">
        <v>52</v>
      </c>
      <c r="H26" s="136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41"/>
      <c r="B28" s="142"/>
      <c r="C28" s="143"/>
      <c r="D28" s="138" t="s">
        <v>72</v>
      </c>
      <c r="E28" s="139"/>
      <c r="F28" s="154"/>
      <c r="G28" s="138" t="s">
        <v>66</v>
      </c>
      <c r="H28" s="139"/>
      <c r="I28" s="140"/>
      <c r="J28" s="35"/>
    </row>
    <row r="29" spans="1:10" ht="14.25" customHeight="1">
      <c r="A29" s="144"/>
      <c r="B29" s="145"/>
      <c r="C29" s="146"/>
      <c r="D29" s="128"/>
      <c r="E29" s="129"/>
      <c r="F29" s="130"/>
      <c r="G29" s="128"/>
      <c r="H29" s="129"/>
      <c r="I29" s="134"/>
      <c r="J29" s="35"/>
    </row>
    <row r="30" spans="1:10" ht="14.25" customHeight="1">
      <c r="A30" s="144"/>
      <c r="B30" s="145"/>
      <c r="C30" s="146"/>
      <c r="D30" s="128"/>
      <c r="E30" s="129"/>
      <c r="F30" s="130"/>
      <c r="G30" s="131"/>
      <c r="H30" s="132"/>
      <c r="I30" s="133"/>
      <c r="J30" s="35"/>
    </row>
    <row r="31" spans="1:10" ht="14.25" customHeight="1">
      <c r="A31" s="144"/>
      <c r="B31" s="145"/>
      <c r="C31" s="146"/>
      <c r="D31" s="128"/>
      <c r="E31" s="129"/>
      <c r="F31" s="130"/>
      <c r="G31" s="128"/>
      <c r="H31" s="129"/>
      <c r="I31" s="134"/>
      <c r="J31" s="35"/>
    </row>
    <row r="32" spans="1:10" ht="14.25" customHeight="1" thickBot="1">
      <c r="A32" s="147"/>
      <c r="B32" s="148"/>
      <c r="C32" s="149"/>
      <c r="D32" s="150" t="s">
        <v>53</v>
      </c>
      <c r="E32" s="151"/>
      <c r="F32" s="152"/>
      <c r="G32" s="150" t="s">
        <v>53</v>
      </c>
      <c r="H32" s="151"/>
      <c r="I32" s="153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  <row r="34" spans="2:5" ht="12.75">
      <c r="B34" s="103"/>
      <c r="C34" s="103"/>
      <c r="D34" s="103"/>
      <c r="E34" s="103"/>
    </row>
    <row r="35" spans="1:5" ht="12.75">
      <c r="A35" s="101" t="s">
        <v>58</v>
      </c>
      <c r="B35" s="103"/>
      <c r="C35" s="103"/>
      <c r="D35" s="103"/>
      <c r="E35" s="103"/>
    </row>
    <row r="36" spans="1:5" ht="12.75">
      <c r="A36" s="102"/>
      <c r="B36" s="101" t="s">
        <v>59</v>
      </c>
      <c r="C36" s="101"/>
      <c r="D36" s="101"/>
      <c r="E36" s="101"/>
    </row>
    <row r="37" spans="1:5" ht="12.75">
      <c r="A37" s="102"/>
      <c r="B37" s="101" t="s">
        <v>60</v>
      </c>
      <c r="C37" s="101"/>
      <c r="D37" s="101"/>
      <c r="E37" s="101"/>
    </row>
    <row r="38" spans="1:5" ht="12.75">
      <c r="A38" s="102"/>
      <c r="B38" s="101" t="s">
        <v>61</v>
      </c>
      <c r="C38" s="101"/>
      <c r="D38" s="101"/>
      <c r="E38" s="101"/>
    </row>
    <row r="39" spans="1:5" ht="12.75">
      <c r="A39" s="102"/>
      <c r="B39" s="101" t="s">
        <v>62</v>
      </c>
      <c r="C39" s="101"/>
      <c r="D39" s="101"/>
      <c r="E39" s="101"/>
    </row>
    <row r="40" spans="1:5" ht="12.75">
      <c r="A40" s="102"/>
      <c r="B40" s="101" t="s">
        <v>63</v>
      </c>
      <c r="C40" s="101"/>
      <c r="D40" s="101"/>
      <c r="E40" s="101"/>
    </row>
    <row r="41" spans="2:5" ht="12.75">
      <c r="B41" s="103"/>
      <c r="C41" s="103"/>
      <c r="D41" s="103"/>
      <c r="E41" s="103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showGridLines="0" tabSelected="1" zoomScalePageLayoutView="0" workbookViewId="0" topLeftCell="A1">
      <selection activeCell="F26" sqref="F26"/>
    </sheetView>
  </sheetViews>
  <sheetFormatPr defaultColWidth="10.5" defaultRowHeight="12" customHeight="1"/>
  <cols>
    <col min="1" max="1" width="0.4921875" style="1" customWidth="1"/>
    <col min="2" max="2" width="16.33203125" style="2" customWidth="1"/>
    <col min="3" max="3" width="92.33203125" style="3" customWidth="1"/>
    <col min="4" max="4" width="10.16015625" style="3" customWidth="1"/>
    <col min="5" max="5" width="16.5" style="3" customWidth="1"/>
    <col min="6" max="6" width="17.16015625" style="4" customWidth="1"/>
    <col min="7" max="7" width="25.5" style="5" customWidth="1"/>
    <col min="8" max="8" width="14.33203125" style="59" customWidth="1"/>
    <col min="9" max="9" width="10.5" style="60" customWidth="1"/>
    <col min="10" max="10" width="10.5" style="1" customWidth="1"/>
    <col min="11" max="11" width="75.66015625" style="1" customWidth="1"/>
    <col min="12" max="16384" width="10.5" style="1" customWidth="1"/>
  </cols>
  <sheetData>
    <row r="1" spans="2:9" s="6" customFormat="1" ht="27.75" customHeight="1">
      <c r="B1" s="206" t="s">
        <v>2</v>
      </c>
      <c r="C1" s="206"/>
      <c r="D1" s="206"/>
      <c r="E1" s="206"/>
      <c r="F1" s="206"/>
      <c r="G1" s="206"/>
      <c r="I1" s="54"/>
    </row>
    <row r="2" spans="2:9" s="6" customFormat="1" ht="12.75" customHeight="1">
      <c r="B2" s="19" t="s">
        <v>70</v>
      </c>
      <c r="C2" s="7" t="s">
        <v>71</v>
      </c>
      <c r="D2" s="20" t="s">
        <v>2</v>
      </c>
      <c r="E2" s="7"/>
      <c r="F2" s="7"/>
      <c r="G2" s="7"/>
      <c r="H2" s="55"/>
      <c r="I2" s="54"/>
    </row>
    <row r="3" spans="2:9" s="6" customFormat="1" ht="12.75" customHeight="1">
      <c r="B3" s="19" t="s">
        <v>97</v>
      </c>
      <c r="C3" s="7"/>
      <c r="D3" s="7"/>
      <c r="E3" s="7"/>
      <c r="F3" s="14"/>
      <c r="G3" s="7"/>
      <c r="H3" s="55"/>
      <c r="I3" s="54"/>
    </row>
    <row r="4" spans="2:9" s="6" customFormat="1" ht="13.5" customHeight="1">
      <c r="B4" s="8"/>
      <c r="C4" s="7"/>
      <c r="D4" s="8"/>
      <c r="E4" s="7"/>
      <c r="F4" s="7"/>
      <c r="G4" s="7"/>
      <c r="H4" s="55"/>
      <c r="I4" s="54"/>
    </row>
    <row r="5" spans="2:9" s="6" customFormat="1" ht="1.5" customHeight="1">
      <c r="B5" s="9"/>
      <c r="C5" s="10"/>
      <c r="D5" s="11"/>
      <c r="E5" s="10"/>
      <c r="F5" s="12"/>
      <c r="G5" s="13"/>
      <c r="H5" s="56"/>
      <c r="I5" s="54"/>
    </row>
    <row r="6" spans="2:9" s="6" customFormat="1" ht="20.25" customHeight="1">
      <c r="B6" s="14" t="s">
        <v>11</v>
      </c>
      <c r="C6" s="14"/>
      <c r="D6" s="17"/>
      <c r="E6" s="14"/>
      <c r="F6" s="14"/>
      <c r="G6" s="14"/>
      <c r="H6" s="57"/>
      <c r="I6" s="54"/>
    </row>
    <row r="7" spans="2:9" s="6" customFormat="1" ht="12.75" customHeight="1">
      <c r="B7" s="14" t="s">
        <v>1</v>
      </c>
      <c r="C7" s="105"/>
      <c r="D7" s="17"/>
      <c r="E7" s="14" t="s">
        <v>95</v>
      </c>
      <c r="F7" s="57"/>
      <c r="G7" s="52" t="s">
        <v>2</v>
      </c>
      <c r="H7" s="57"/>
      <c r="I7" s="54"/>
    </row>
    <row r="8" spans="2:9" s="6" customFormat="1" ht="12.75" customHeight="1">
      <c r="B8" s="14" t="s">
        <v>54</v>
      </c>
      <c r="C8" s="15"/>
      <c r="D8" s="18"/>
      <c r="E8" s="106" t="s">
        <v>96</v>
      </c>
      <c r="F8" s="65"/>
      <c r="G8" s="53" t="s">
        <v>2</v>
      </c>
      <c r="H8" s="57"/>
      <c r="I8" s="54"/>
    </row>
    <row r="9" spans="2:9" s="6" customFormat="1" ht="6.75" customHeight="1">
      <c r="B9" s="16"/>
      <c r="C9" s="16"/>
      <c r="D9" s="16"/>
      <c r="E9" s="16"/>
      <c r="F9" s="16" t="s">
        <v>2</v>
      </c>
      <c r="G9" s="16"/>
      <c r="H9" s="58"/>
      <c r="I9" s="54"/>
    </row>
    <row r="10" ht="24" customHeight="1" thickBot="1"/>
    <row r="11" spans="2:11" s="21" customFormat="1" ht="15.75" thickBot="1">
      <c r="B11" s="99" t="s">
        <v>4</v>
      </c>
      <c r="C11" s="22" t="s">
        <v>5</v>
      </c>
      <c r="D11" s="24" t="s">
        <v>0</v>
      </c>
      <c r="E11" s="23" t="s">
        <v>6</v>
      </c>
      <c r="F11" s="23" t="s">
        <v>7</v>
      </c>
      <c r="G11" s="25" t="s">
        <v>8</v>
      </c>
      <c r="H11" s="88"/>
      <c r="I11" s="88"/>
      <c r="J11" s="64"/>
      <c r="K11" s="64"/>
    </row>
    <row r="12" spans="2:11" s="70" customFormat="1" ht="15" customHeight="1">
      <c r="B12" s="116">
        <v>113742</v>
      </c>
      <c r="C12" s="117" t="s">
        <v>74</v>
      </c>
      <c r="D12" s="66" t="s">
        <v>75</v>
      </c>
      <c r="E12" s="67">
        <v>6235</v>
      </c>
      <c r="F12" s="68">
        <v>0</v>
      </c>
      <c r="G12" s="69">
        <f aca="true" t="shared" si="0" ref="G12:G25">F12*E12</f>
        <v>0</v>
      </c>
      <c r="H12" s="89"/>
      <c r="I12" s="89"/>
      <c r="J12" s="90"/>
      <c r="K12" s="91"/>
    </row>
    <row r="13" spans="2:11" s="70" customFormat="1" ht="14.25">
      <c r="B13" s="118">
        <v>12922</v>
      </c>
      <c r="C13" s="111" t="s">
        <v>76</v>
      </c>
      <c r="D13" s="71" t="s">
        <v>75</v>
      </c>
      <c r="E13" s="72">
        <v>1075</v>
      </c>
      <c r="F13" s="73">
        <v>0</v>
      </c>
      <c r="G13" s="74">
        <f t="shared" si="0"/>
        <v>0</v>
      </c>
      <c r="H13" s="92"/>
      <c r="I13" s="93"/>
      <c r="J13" s="94"/>
      <c r="K13" s="95"/>
    </row>
    <row r="14" spans="2:11" s="79" customFormat="1" ht="14.25">
      <c r="B14" s="119">
        <v>56962</v>
      </c>
      <c r="C14" s="112" t="s">
        <v>77</v>
      </c>
      <c r="D14" s="75" t="s">
        <v>75</v>
      </c>
      <c r="E14" s="76">
        <f>E13</f>
        <v>1075</v>
      </c>
      <c r="F14" s="77">
        <v>0</v>
      </c>
      <c r="G14" s="78">
        <f t="shared" si="0"/>
        <v>0</v>
      </c>
      <c r="H14" s="96"/>
      <c r="I14" s="96"/>
      <c r="J14" s="97"/>
      <c r="K14" s="98"/>
    </row>
    <row r="15" spans="2:11" s="79" customFormat="1" ht="15.75" customHeight="1">
      <c r="B15" s="119">
        <v>12932</v>
      </c>
      <c r="C15" s="112" t="s">
        <v>78</v>
      </c>
      <c r="D15" s="75" t="s">
        <v>79</v>
      </c>
      <c r="E15" s="76">
        <v>2150</v>
      </c>
      <c r="F15" s="77">
        <v>0</v>
      </c>
      <c r="G15" s="78">
        <f t="shared" si="0"/>
        <v>0</v>
      </c>
      <c r="H15" s="96"/>
      <c r="I15" s="96"/>
      <c r="J15" s="97"/>
      <c r="K15" s="98"/>
    </row>
    <row r="16" spans="2:11" s="79" customFormat="1" ht="14.25" customHeight="1">
      <c r="B16" s="126">
        <v>0</v>
      </c>
      <c r="C16" s="112" t="s">
        <v>80</v>
      </c>
      <c r="D16" s="75" t="s">
        <v>81</v>
      </c>
      <c r="E16" s="76">
        <v>184</v>
      </c>
      <c r="F16" s="77">
        <v>0</v>
      </c>
      <c r="G16" s="78">
        <f t="shared" si="0"/>
        <v>0</v>
      </c>
      <c r="H16" s="96"/>
      <c r="I16" s="96"/>
      <c r="J16" s="97"/>
      <c r="K16" s="104"/>
    </row>
    <row r="17" spans="2:11" s="79" customFormat="1" ht="14.25">
      <c r="B17" s="119">
        <v>93818</v>
      </c>
      <c r="C17" s="112" t="s">
        <v>82</v>
      </c>
      <c r="D17" s="75" t="s">
        <v>75</v>
      </c>
      <c r="E17" s="76">
        <v>6235</v>
      </c>
      <c r="F17" s="77">
        <v>0</v>
      </c>
      <c r="G17" s="78">
        <f t="shared" si="0"/>
        <v>0</v>
      </c>
      <c r="H17" s="96"/>
      <c r="I17" s="96"/>
      <c r="J17" s="97"/>
      <c r="K17" s="98"/>
    </row>
    <row r="18" spans="2:11" s="79" customFormat="1" ht="14.25" customHeight="1">
      <c r="B18" s="120" t="s">
        <v>83</v>
      </c>
      <c r="C18" s="113" t="s">
        <v>85</v>
      </c>
      <c r="D18" s="75" t="s">
        <v>84</v>
      </c>
      <c r="E18" s="81">
        <v>124.7</v>
      </c>
      <c r="F18" s="80">
        <v>0</v>
      </c>
      <c r="G18" s="82">
        <f t="shared" si="0"/>
        <v>0</v>
      </c>
      <c r="H18" s="96"/>
      <c r="I18" s="96"/>
      <c r="J18" s="97"/>
      <c r="K18" s="98"/>
    </row>
    <row r="19" spans="2:11" s="79" customFormat="1" ht="14.25" customHeight="1">
      <c r="B19" s="120" t="s">
        <v>86</v>
      </c>
      <c r="C19" s="113" t="s">
        <v>87</v>
      </c>
      <c r="D19" s="75" t="s">
        <v>75</v>
      </c>
      <c r="E19" s="81">
        <f>6235*2</f>
        <v>12470</v>
      </c>
      <c r="F19" s="80">
        <v>0</v>
      </c>
      <c r="G19" s="82">
        <f t="shared" si="0"/>
        <v>0</v>
      </c>
      <c r="H19" s="96"/>
      <c r="I19" s="96"/>
      <c r="J19" s="97"/>
      <c r="K19" s="98"/>
    </row>
    <row r="20" spans="2:11" s="70" customFormat="1" ht="14.25">
      <c r="B20" s="118" t="s">
        <v>88</v>
      </c>
      <c r="C20" s="111" t="s">
        <v>89</v>
      </c>
      <c r="D20" s="71" t="s">
        <v>75</v>
      </c>
      <c r="E20" s="72">
        <v>6235</v>
      </c>
      <c r="F20" s="73">
        <v>0</v>
      </c>
      <c r="G20" s="74">
        <f t="shared" si="0"/>
        <v>0</v>
      </c>
      <c r="H20" s="92"/>
      <c r="I20" s="92"/>
      <c r="J20" s="94"/>
      <c r="K20" s="95"/>
    </row>
    <row r="21" spans="2:11" s="70" customFormat="1" ht="14.25">
      <c r="B21" s="118">
        <v>919112</v>
      </c>
      <c r="C21" s="114" t="s">
        <v>90</v>
      </c>
      <c r="D21" s="115" t="s">
        <v>79</v>
      </c>
      <c r="E21" s="72">
        <v>12</v>
      </c>
      <c r="F21" s="73">
        <v>0</v>
      </c>
      <c r="G21" s="74">
        <f t="shared" si="0"/>
        <v>0</v>
      </c>
      <c r="H21" s="92"/>
      <c r="I21" s="92"/>
      <c r="J21" s="94"/>
      <c r="K21" s="95"/>
    </row>
    <row r="22" spans="2:11" s="79" customFormat="1" ht="14.25">
      <c r="B22" s="119">
        <v>931311</v>
      </c>
      <c r="C22" s="112" t="s">
        <v>91</v>
      </c>
      <c r="D22" s="75" t="s">
        <v>79</v>
      </c>
      <c r="E22" s="76">
        <v>12</v>
      </c>
      <c r="F22" s="77">
        <v>0</v>
      </c>
      <c r="G22" s="78">
        <f t="shared" si="0"/>
        <v>0</v>
      </c>
      <c r="H22" s="96"/>
      <c r="I22" s="96"/>
      <c r="J22" s="97"/>
      <c r="K22" s="98"/>
    </row>
    <row r="23" spans="2:11" s="79" customFormat="1" ht="14.25">
      <c r="B23" s="119">
        <v>915211</v>
      </c>
      <c r="C23" s="112" t="s">
        <v>92</v>
      </c>
      <c r="D23" s="75" t="s">
        <v>75</v>
      </c>
      <c r="E23" s="76">
        <v>268</v>
      </c>
      <c r="F23" s="77">
        <v>0</v>
      </c>
      <c r="G23" s="78">
        <f t="shared" si="0"/>
        <v>0</v>
      </c>
      <c r="H23" s="96"/>
      <c r="I23" s="96"/>
      <c r="J23" s="97"/>
      <c r="K23" s="98"/>
    </row>
    <row r="24" spans="2:11" s="70" customFormat="1" ht="14.25">
      <c r="B24" s="127">
        <v>0</v>
      </c>
      <c r="C24" s="111" t="s">
        <v>93</v>
      </c>
      <c r="D24" s="71" t="s">
        <v>94</v>
      </c>
      <c r="E24" s="72">
        <v>1</v>
      </c>
      <c r="F24" s="73">
        <v>0</v>
      </c>
      <c r="G24" s="74">
        <f t="shared" si="0"/>
        <v>0</v>
      </c>
      <c r="H24" s="92"/>
      <c r="I24" s="92"/>
      <c r="J24" s="94"/>
      <c r="K24" s="95"/>
    </row>
    <row r="25" spans="2:11" s="70" customFormat="1" ht="15" thickBot="1">
      <c r="B25" s="121"/>
      <c r="C25" s="122"/>
      <c r="D25" s="123"/>
      <c r="E25" s="124"/>
      <c r="F25" s="125"/>
      <c r="G25" s="100">
        <f t="shared" si="0"/>
        <v>0</v>
      </c>
      <c r="H25" s="92"/>
      <c r="I25" s="92"/>
      <c r="J25" s="94"/>
      <c r="K25" s="95"/>
    </row>
    <row r="26" spans="2:11" s="21" customFormat="1" ht="15">
      <c r="B26" s="107"/>
      <c r="C26" s="108" t="s">
        <v>9</v>
      </c>
      <c r="D26" s="108"/>
      <c r="E26" s="108"/>
      <c r="F26" s="109" t="s">
        <v>2</v>
      </c>
      <c r="G26" s="110">
        <f>SUM(G12:G25)</f>
        <v>0</v>
      </c>
      <c r="H26" s="62"/>
      <c r="I26" s="62"/>
      <c r="J26" s="63"/>
      <c r="K26" s="64"/>
    </row>
    <row r="27" spans="2:11" s="21" customFormat="1" ht="15">
      <c r="B27" s="27"/>
      <c r="C27" s="26" t="s">
        <v>3</v>
      </c>
      <c r="D27" s="26"/>
      <c r="E27" s="26"/>
      <c r="F27" s="28" t="s">
        <v>2</v>
      </c>
      <c r="G27" s="29">
        <f>G26*0.21</f>
        <v>0</v>
      </c>
      <c r="H27" s="62"/>
      <c r="I27" s="62"/>
      <c r="J27" s="63"/>
      <c r="K27" s="64"/>
    </row>
    <row r="28" spans="2:11" s="21" customFormat="1" ht="15.75" thickBot="1">
      <c r="B28" s="30"/>
      <c r="C28" s="31" t="s">
        <v>10</v>
      </c>
      <c r="D28" s="31"/>
      <c r="E28" s="31"/>
      <c r="F28" s="32" t="s">
        <v>2</v>
      </c>
      <c r="G28" s="33">
        <f>G27+G26</f>
        <v>0</v>
      </c>
      <c r="H28" s="62"/>
      <c r="I28" s="62"/>
      <c r="J28" s="63"/>
      <c r="K28" s="64"/>
    </row>
    <row r="29" spans="8:11" ht="24" customHeight="1">
      <c r="H29" s="62"/>
      <c r="I29" s="62"/>
      <c r="J29" s="63"/>
      <c r="K29" s="64"/>
    </row>
    <row r="30" spans="2:11" ht="12" customHeight="1">
      <c r="B30" s="83"/>
      <c r="C30" s="84"/>
      <c r="D30" s="84"/>
      <c r="E30" s="84"/>
      <c r="H30" s="62"/>
      <c r="I30" s="62"/>
      <c r="J30" s="63"/>
      <c r="K30" s="64"/>
    </row>
    <row r="31" spans="2:11" ht="12" customHeight="1">
      <c r="B31" s="85"/>
      <c r="C31" s="86"/>
      <c r="D31" s="87"/>
      <c r="E31" s="84"/>
      <c r="H31" s="62"/>
      <c r="I31" s="62"/>
      <c r="J31" s="63"/>
      <c r="K31" s="64"/>
    </row>
    <row r="32" spans="2:11" ht="12" customHeight="1">
      <c r="B32" s="85"/>
      <c r="C32" s="86"/>
      <c r="D32" s="87"/>
      <c r="E32" s="84"/>
      <c r="H32" s="61"/>
      <c r="I32" s="61"/>
      <c r="J32" s="21"/>
      <c r="K32" s="21"/>
    </row>
    <row r="33" spans="2:11" ht="12" customHeight="1">
      <c r="B33" s="85"/>
      <c r="C33" s="86"/>
      <c r="D33" s="87"/>
      <c r="E33" s="84"/>
      <c r="H33" s="61"/>
      <c r="I33" s="61"/>
      <c r="J33" s="21"/>
      <c r="K33" s="21"/>
    </row>
    <row r="34" spans="2:11" ht="12" customHeight="1">
      <c r="B34" s="83"/>
      <c r="C34" s="84"/>
      <c r="D34" s="84"/>
      <c r="E34" s="84"/>
      <c r="H34" s="61"/>
      <c r="I34" s="61"/>
      <c r="J34" s="21"/>
      <c r="K34" s="21"/>
    </row>
    <row r="35" spans="2:5" ht="12" customHeight="1">
      <c r="B35" s="83"/>
      <c r="C35" s="84"/>
      <c r="D35" s="84"/>
      <c r="E35" s="84"/>
    </row>
    <row r="36" spans="2:5" ht="12" customHeight="1">
      <c r="B36" s="83"/>
      <c r="C36" s="84"/>
      <c r="D36" s="84"/>
      <c r="E36" s="84"/>
    </row>
    <row r="37" spans="2:5" ht="12" customHeight="1">
      <c r="B37" s="83"/>
      <c r="C37" s="84"/>
      <c r="D37" s="84"/>
      <c r="E37" s="84"/>
    </row>
  </sheetData>
  <sheetProtection/>
  <mergeCells count="1">
    <mergeCell ref="B1:G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Englický Zdeněk</cp:lastModifiedBy>
  <cp:lastPrinted>2022-09-23T08:18:34Z</cp:lastPrinted>
  <dcterms:created xsi:type="dcterms:W3CDTF">2014-05-16T09:31:30Z</dcterms:created>
  <dcterms:modified xsi:type="dcterms:W3CDTF">2022-09-26T05:12:40Z</dcterms:modified>
  <cp:category/>
  <cp:version/>
  <cp:contentType/>
  <cp:contentStatus/>
</cp:coreProperties>
</file>