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820" activeTab="0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<sst xmlns="http://schemas.openxmlformats.org/spreadsheetml/2006/main" count="236" uniqueCount="146">
  <si>
    <t>MJ</t>
  </si>
  <si>
    <t xml:space="preserve">Zhotovitel: </t>
  </si>
  <si>
    <t>m2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</si>
  <si>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</si>
  <si>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</si>
  <si>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</si>
  <si>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</si>
  <si>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</si>
  <si>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</si>
  <si>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</si>
  <si>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</si>
  <si>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</si>
  <si>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</si>
  <si>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</si>
  <si>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</si>
  <si>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</si>
  <si>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</si>
  <si>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</si>
  <si>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</si>
  <si>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Zhotovitel:</t>
  </si>
  <si>
    <t>Položek: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</si>
  <si>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</si>
  <si>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</si>
  <si>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</si>
  <si>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</si>
  <si>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</si>
  <si>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</si>
  <si>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</si>
  <si>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</si>
  <si>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</si>
  <si>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</si>
  <si>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</si>
  <si>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</si>
  <si>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</si>
  <si>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</si>
  <si>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</si>
  <si>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</si>
  <si>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</si>
  <si>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</si>
  <si>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</si>
  <si>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</si>
  <si>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</si>
  <si>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</si>
  <si>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</si>
  <si>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</si>
  <si>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</si>
  <si>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</si>
  <si>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</si>
  <si>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</si>
  <si>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</si>
  <si>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</si>
  <si>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</si>
  <si>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</si>
  <si>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</si>
  <si>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</si>
  <si>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ks</t>
  </si>
  <si>
    <t xml:space="preserve">Zpracoval:   </t>
  </si>
  <si>
    <t>m3</t>
  </si>
  <si>
    <t>KSÚS Středočeského kraje příspěvková organizace</t>
  </si>
  <si>
    <t>Poplatky za skládku</t>
  </si>
  <si>
    <t>t</t>
  </si>
  <si>
    <t>Čištění krajnic od nánosů</t>
  </si>
  <si>
    <t>Zpevnění krajnic z recyklovaného materiálu tl do 100mm</t>
  </si>
  <si>
    <t>Asfaltové vrstvy pro ložní vrstvy ACL 16 - vyrovnávka</t>
  </si>
  <si>
    <t>574C06</t>
  </si>
  <si>
    <t>III/328 19 Běrunice</t>
  </si>
  <si>
    <t>ROZPOČET</t>
  </si>
  <si>
    <t xml:space="preserve">Datum:   </t>
  </si>
  <si>
    <t>P. Č.</t>
  </si>
  <si>
    <t>hmotnost              t</t>
  </si>
  <si>
    <t>hmotnost  celkem</t>
  </si>
  <si>
    <t>poznámky</t>
  </si>
  <si>
    <t>1.</t>
  </si>
  <si>
    <t>SSD1</t>
  </si>
  <si>
    <t>2.</t>
  </si>
  <si>
    <t>SSD9</t>
  </si>
  <si>
    <t>bm</t>
  </si>
  <si>
    <t>3.</t>
  </si>
  <si>
    <t>SSD5</t>
  </si>
  <si>
    <t>4.</t>
  </si>
  <si>
    <t>574A44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</si>
  <si>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</si>
  <si>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</si>
  <si>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</si>
  <si>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</si>
  <si>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</si>
  <si>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</si>
  <si>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</si>
  <si>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</si>
  <si>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</si>
  <si>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</si>
  <si>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</si>
  <si>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SSD8</t>
  </si>
  <si>
    <t>16.</t>
  </si>
  <si>
    <t>17.</t>
  </si>
  <si>
    <t>R položka</t>
  </si>
  <si>
    <t>DIO vč. zajištění, zjištění a vytyčení inž. sítí, geodetické zaměření stavby</t>
  </si>
  <si>
    <t>kpl</t>
  </si>
  <si>
    <t>Stavba: III/32819 Běrunice</t>
  </si>
  <si>
    <t>Asfaltové vrstvy pro ložní vrstvy ACL 16  ( ACL lokální pokládka)</t>
  </si>
  <si>
    <t>Frézování zpevněných ploch asfaltových , odvoz do 20 km (ACO)</t>
  </si>
  <si>
    <t>Frézování zpevněných ploch asfaltových , odvoz do 20 km (ACL - lokání poruchy)</t>
  </si>
  <si>
    <t>014102</t>
  </si>
  <si>
    <t>SSD0</t>
  </si>
  <si>
    <t>Výšková úprava mříží</t>
  </si>
  <si>
    <t>Výšková úprava krycích hrnků</t>
  </si>
  <si>
    <t>Řezání asfaltováho krytu vozovek  tl. do 100 mm</t>
  </si>
  <si>
    <t>Zpevnění krajnic z recyklovaného materiálu tl. do 100mm</t>
  </si>
  <si>
    <t>Asfaltový beton pro obrusné vrstvy ACO 11+, 11S TL. 50MM</t>
  </si>
  <si>
    <t>Těsnění diletačních spár asf. zálivkou  průřezu do 200 mm2</t>
  </si>
  <si>
    <t>Frézování drážky průřezu do 200 mm2 v asfaltové vozovce</t>
  </si>
  <si>
    <t>Vodorovné dopravní značení barvou hladké - dodávka a pokládka</t>
  </si>
  <si>
    <t>Spojovací postřik z emulze do 1,0Kg/m2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</si>
  <si>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</si>
  <si>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</si>
  <si>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</si>
  <si>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</si>
  <si>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</si>
  <si>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</si>
  <si>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</si>
  <si>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</si>
  <si>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</si>
  <si>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</si>
  <si>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</si>
  <si>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</si>
  <si>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r>
      <t>Objekt:    sil. III/32819    úsek A</t>
    </r>
    <r>
      <rPr>
        <b/>
        <sz val="9"/>
        <rFont val="Arial CE"/>
        <family val="0"/>
      </rPr>
      <t xml:space="preserve"> 2,064 - 2,664 km, úsek B  2,995 - 3,155 km</t>
    </r>
  </si>
  <si>
    <t>III/32819  úsek A staničení   2,064 - 2,664 km</t>
  </si>
  <si>
    <t>III/32819  úsekB staničení   2,995 - 3,155 km</t>
  </si>
  <si>
    <t>30.</t>
  </si>
  <si>
    <t>Očištění asf. vozovek zamatením</t>
  </si>
  <si>
    <t>31.</t>
  </si>
  <si>
    <t>OTSKP   2021</t>
  </si>
  <si>
    <t>Lokalita(staničení):</t>
  </si>
  <si>
    <t>Termín výstavby:</t>
  </si>
  <si>
    <t>Zdroj finacování:</t>
  </si>
  <si>
    <t>ZO za KSUSSK:</t>
  </si>
  <si>
    <t>Petr Holan ; Radek Salač</t>
  </si>
  <si>
    <t>CMS Městec Králové  - Petr Tyl</t>
  </si>
  <si>
    <t>00066001 / CZ00066001</t>
  </si>
  <si>
    <t>Objednatel</t>
  </si>
  <si>
    <t>Zhotovitel</t>
  </si>
  <si>
    <t>oprava povrchu</t>
  </si>
  <si>
    <t>06 – 10 / 2022</t>
  </si>
  <si>
    <t xml:space="preserve">  úsek A  2,064 - 2,664 km,                      úsek B  2,995 - 3,155 km</t>
  </si>
  <si>
    <t>Ing. Aleš Čermák Ph.D., MBA</t>
  </si>
  <si>
    <t xml:space="preserve">Datum: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</si>
</sst>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d&quot;.&quot;m&quot;.&quot;yy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3" borderId="11" xfId="0" applyNumberFormat="1" applyFont="1" applyFill="1" applyBorder="1" applyAlignment="1" applyProtection="1">
      <alignment horizontal="center" vertical="center"/>
      <protection/>
    </xf>
    <xf numFmtId="49" fontId="16" fillId="33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4" fontId="18" fillId="33" borderId="10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vertical="center"/>
      <protection/>
    </xf>
    <xf numFmtId="4" fontId="18" fillId="33" borderId="14" xfId="0" applyNumberFormat="1" applyFont="1" applyFill="1" applyBorder="1" applyAlignment="1" applyProtection="1">
      <alignment horizontal="right"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/>
      <protection locked="0"/>
    </xf>
    <xf numFmtId="171" fontId="10" fillId="0" borderId="10" xfId="0" applyNumberFormat="1" applyFont="1" applyFill="1" applyBorder="1" applyAlignment="1" applyProtection="1">
      <alignment/>
      <protection locked="0"/>
    </xf>
    <xf numFmtId="4" fontId="9" fillId="0" borderId="14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 horizontal="left" vertical="top"/>
    </xf>
    <xf numFmtId="166" fontId="6" fillId="0" borderId="0" xfId="0" applyNumberFormat="1" applyFont="1" applyAlignment="1" applyProtection="1">
      <alignment horizontal="right" vertical="top"/>
      <protection/>
    </xf>
    <xf numFmtId="0" fontId="10" fillId="34" borderId="21" xfId="0" applyFont="1" applyFill="1" applyBorder="1" applyAlignment="1" applyProtection="1">
      <alignment horizontal="center" vertical="top"/>
      <protection/>
    </xf>
    <xf numFmtId="0" fontId="10" fillId="34" borderId="22" xfId="0" applyFont="1" applyFill="1" applyBorder="1" applyAlignment="1" applyProtection="1">
      <alignment vertical="top"/>
      <protection/>
    </xf>
    <xf numFmtId="0" fontId="10" fillId="34" borderId="23" xfId="0" applyFont="1" applyFill="1" applyBorder="1" applyAlignment="1" applyProtection="1">
      <alignment vertical="top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10" fillId="0" borderId="11" xfId="0" applyFont="1" applyFill="1" applyBorder="1" applyAlignment="1" applyProtection="1">
      <alignment horizontal="center" vertical="top"/>
      <protection/>
    </xf>
    <xf numFmtId="0" fontId="10" fillId="0" borderId="25" xfId="0" applyFont="1" applyFill="1" applyBorder="1" applyAlignment="1" applyProtection="1">
      <alignment vertical="top"/>
      <protection/>
    </xf>
    <xf numFmtId="0" fontId="21" fillId="0" borderId="12" xfId="0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vertical="top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vertical="top"/>
      <protection/>
    </xf>
    <xf numFmtId="0" fontId="0" fillId="0" borderId="10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10" fillId="0" borderId="26" xfId="0" applyFont="1" applyFill="1" applyBorder="1" applyAlignment="1" applyProtection="1">
      <alignment horizontal="center" vertical="top"/>
      <protection/>
    </xf>
    <xf numFmtId="0" fontId="10" fillId="0" borderId="27" xfId="0" applyFont="1" applyFill="1" applyBorder="1" applyAlignment="1" applyProtection="1">
      <alignment vertical="top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0" fontId="19" fillId="0" borderId="16" xfId="0" applyFont="1" applyBorder="1" applyAlignment="1" applyProtection="1">
      <alignment horizontal="center" vertical="top"/>
      <protection/>
    </xf>
    <xf numFmtId="2" fontId="19" fillId="0" borderId="10" xfId="0" applyNumberFormat="1" applyFont="1" applyBorder="1" applyAlignment="1" applyProtection="1">
      <alignment horizontal="center" vertical="top"/>
      <protection/>
    </xf>
    <xf numFmtId="3" fontId="19" fillId="0" borderId="16" xfId="0" applyNumberFormat="1" applyFont="1" applyBorder="1" applyAlignment="1" applyProtection="1">
      <alignment vertical="top"/>
      <protection/>
    </xf>
    <xf numFmtId="0" fontId="19" fillId="0" borderId="10" xfId="0" applyFont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vertical="top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171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4" fontId="9" fillId="0" borderId="16" xfId="0" applyNumberFormat="1" applyFont="1" applyFill="1" applyBorder="1" applyAlignment="1" applyProtection="1">
      <alignment vertical="top"/>
      <protection/>
    </xf>
    <xf numFmtId="4" fontId="10" fillId="0" borderId="10" xfId="0" applyNumberFormat="1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0" fontId="10" fillId="0" borderId="30" xfId="0" applyFont="1" applyFill="1" applyBorder="1" applyAlignment="1" applyProtection="1">
      <alignment horizontal="center" vertical="top"/>
      <protection/>
    </xf>
    <xf numFmtId="0" fontId="10" fillId="0" borderId="31" xfId="0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vertical="top"/>
      <protection/>
    </xf>
    <xf numFmtId="4" fontId="9" fillId="0" borderId="32" xfId="0" applyNumberFormat="1" applyFont="1" applyBorder="1" applyAlignment="1" applyProtection="1">
      <alignment horizontal="right" vertical="top"/>
      <protection/>
    </xf>
    <xf numFmtId="0" fontId="10" fillId="34" borderId="33" xfId="0" applyFont="1" applyFill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 wrapText="1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0" fontId="10" fillId="0" borderId="35" xfId="0" applyFont="1" applyFill="1" applyBorder="1" applyAlignment="1" applyProtection="1">
      <alignment vertical="top"/>
      <protection/>
    </xf>
    <xf numFmtId="4" fontId="9" fillId="0" borderId="36" xfId="0" applyNumberFormat="1" applyFont="1" applyFill="1" applyBorder="1" applyAlignment="1" applyProtection="1">
      <alignment vertical="top"/>
      <protection/>
    </xf>
    <xf numFmtId="4" fontId="9" fillId="0" borderId="37" xfId="0" applyNumberFormat="1" applyFont="1" applyFill="1" applyBorder="1" applyAlignment="1" applyProtection="1">
      <alignment vertical="top"/>
      <protection/>
    </xf>
    <xf numFmtId="4" fontId="9" fillId="0" borderId="37" xfId="0" applyNumberFormat="1" applyFont="1" applyFill="1" applyBorder="1" applyAlignment="1" applyProtection="1">
      <alignment vertical="center"/>
      <protection/>
    </xf>
    <xf numFmtId="4" fontId="10" fillId="0" borderId="36" xfId="0" applyNumberFormat="1" applyFont="1" applyBorder="1" applyAlignment="1" applyProtection="1">
      <alignment vertical="top"/>
      <protection/>
    </xf>
    <xf numFmtId="4" fontId="10" fillId="0" borderId="37" xfId="0" applyNumberFormat="1" applyFont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top"/>
      <protection/>
    </xf>
    <xf numFmtId="4" fontId="9" fillId="0" borderId="0" xfId="0" applyNumberFormat="1" applyFont="1" applyBorder="1" applyAlignment="1" applyProtection="1">
      <alignment horizontal="right" vertical="top"/>
      <protection/>
    </xf>
    <xf numFmtId="4" fontId="10" fillId="0" borderId="0" xfId="0" applyNumberFormat="1" applyFont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vertical="top"/>
      <protection/>
    </xf>
    <xf numFmtId="4" fontId="21" fillId="0" borderId="38" xfId="0" applyNumberFormat="1" applyFont="1" applyBorder="1" applyAlignment="1" applyProtection="1">
      <alignment vertical="top"/>
      <protection/>
    </xf>
    <xf numFmtId="0" fontId="21" fillId="0" borderId="31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39" xfId="0" applyFont="1" applyBorder="1" applyAlignment="1" applyProtection="1">
      <alignment horizontal="center" vertical="top"/>
      <protection/>
    </xf>
    <xf numFmtId="4" fontId="57" fillId="0" borderId="10" xfId="0" applyNumberFormat="1" applyFont="1" applyFill="1" applyBorder="1" applyAlignment="1" applyProtection="1">
      <alignment vertical="top"/>
      <protection/>
    </xf>
    <xf numFmtId="0" fontId="10" fillId="34" borderId="22" xfId="0" applyFont="1" applyFill="1" applyBorder="1" applyAlignment="1" applyProtection="1">
      <alignment horizontal="center" vertical="top" wrapText="1"/>
      <protection/>
    </xf>
    <xf numFmtId="49" fontId="58" fillId="0" borderId="40" xfId="0" applyNumberFormat="1" applyFont="1" applyFill="1" applyBorder="1" applyAlignment="1" applyProtection="1">
      <alignment horizontal="left" vertical="center"/>
      <protection/>
    </xf>
    <xf numFmtId="0" fontId="58" fillId="0" borderId="0" xfId="0" applyFont="1" applyFill="1" applyAlignment="1" applyProtection="1">
      <alignment horizontal="left" vertical="center"/>
      <protection/>
    </xf>
    <xf numFmtId="0" fontId="58" fillId="0" borderId="41" xfId="0" applyFont="1" applyFill="1" applyBorder="1" applyAlignment="1" applyProtection="1">
      <alignment horizontal="left" vertical="center"/>
      <protection/>
    </xf>
    <xf numFmtId="49" fontId="59" fillId="0" borderId="42" xfId="0" applyNumberFormat="1" applyFont="1" applyFill="1" applyBorder="1" applyAlignment="1" applyProtection="1">
      <alignment horizontal="left" vertical="center"/>
      <protection/>
    </xf>
    <xf numFmtId="49" fontId="58" fillId="0" borderId="43" xfId="0" applyNumberFormat="1" applyFont="1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59" fillId="0" borderId="50" xfId="0" applyNumberFormat="1" applyFont="1" applyFill="1" applyBorder="1" applyAlignment="1" applyProtection="1">
      <alignment horizontal="left" vertical="center"/>
      <protection/>
    </xf>
    <xf numFmtId="49" fontId="18" fillId="33" borderId="13" xfId="0" applyNumberFormat="1" applyFont="1" applyFill="1" applyBorder="1" applyAlignment="1" applyProtection="1">
      <alignment horizontal="left" vertical="center"/>
      <protection/>
    </xf>
    <xf numFmtId="0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33" borderId="10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51" xfId="0" applyNumberFormat="1" applyFont="1" applyFill="1" applyBorder="1" applyAlignment="1" applyProtection="1">
      <alignment horizontal="left" vertical="center"/>
      <protection/>
    </xf>
    <xf numFmtId="49" fontId="60" fillId="0" borderId="52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49" fontId="60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177" fontId="60" fillId="0" borderId="52" xfId="0" applyNumberFormat="1" applyFont="1" applyFill="1" applyBorder="1" applyAlignment="1" applyProtection="1">
      <alignment horizontal="center" vertical="center"/>
      <protection/>
    </xf>
    <xf numFmtId="0" fontId="60" fillId="0" borderId="52" xfId="0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53" xfId="0" applyNumberFormat="1" applyFont="1" applyFill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54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49" fontId="60" fillId="0" borderId="55" xfId="0" applyNumberFormat="1" applyFont="1" applyFill="1" applyBorder="1" applyAlignment="1" applyProtection="1">
      <alignment horizontal="center" vertical="center"/>
      <protection/>
    </xf>
    <xf numFmtId="49" fontId="60" fillId="0" borderId="56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57" xfId="0" applyNumberFormat="1" applyFont="1" applyFill="1" applyBorder="1" applyAlignment="1" applyProtection="1">
      <alignment horizontal="center" vertical="center" wrapText="1"/>
      <protection/>
    </xf>
    <xf numFmtId="0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54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D30" sqref="D30:F30"/>
    </sheetView>
  </sheetViews>
  <sheetFormatPr defaultColWidth="13.33203125" defaultRowHeight="10.5"/>
  <cols>
    <col min="1" max="1" width="13.33203125" style="23" customWidth="1"/>
    <col min="2" max="2" width="11.83203125" style="23" customWidth="1"/>
    <col min="3" max="3" width="25.33203125" style="23" customWidth="1"/>
    <col min="4" max="4" width="11.83203125" style="23" customWidth="1"/>
    <col min="5" max="5" width="16.33203125" style="23" customWidth="1"/>
    <col min="6" max="6" width="26.33203125" style="23" customWidth="1"/>
    <col min="7" max="7" width="13.33203125" style="23" customWidth="1"/>
    <col min="8" max="8" width="13.83203125" style="23" customWidth="1"/>
    <col min="9" max="9" width="26.16015625" style="23" customWidth="1"/>
    <col min="10" max="10" width="13.33203125" style="23" customWidth="1"/>
    <col min="11" max="11" width="13.66015625" style="23" bestFit="1" customWidth="1"/>
    <col min="12" max="16384" width="13.33203125" style="23" customWidth="1"/>
  </cols>
  <sheetData>
    <row r="1" spans="1:9" ht="28.5" customHeight="1" thickBot="1">
      <c r="A1" s="188" t="s">
        <v>13</v>
      </c>
      <c r="B1" s="189"/>
      <c r="C1" s="189"/>
      <c r="D1" s="189"/>
      <c r="E1" s="189"/>
      <c r="F1" s="189"/>
      <c r="G1" s="189"/>
      <c r="H1" s="189"/>
      <c r="I1" s="189"/>
    </row>
    <row r="2" spans="1:10" ht="12.75" customHeight="1">
      <c r="A2" s="190" t="s">
        <v>14</v>
      </c>
      <c r="B2" s="191"/>
      <c r="C2" s="192" t="s">
        <v>65</v>
      </c>
      <c r="D2" s="192"/>
      <c r="E2" s="194" t="s">
        <v>15</v>
      </c>
      <c r="F2" s="195" t="s">
        <v>58</v>
      </c>
      <c r="G2" s="196"/>
      <c r="H2" s="194" t="s">
        <v>16</v>
      </c>
      <c r="I2" s="172" t="s">
        <v>138</v>
      </c>
      <c r="J2" s="24"/>
    </row>
    <row r="3" spans="1:10" ht="12.75">
      <c r="A3" s="187"/>
      <c r="B3" s="174"/>
      <c r="C3" s="193"/>
      <c r="D3" s="193"/>
      <c r="E3" s="174"/>
      <c r="F3" s="197"/>
      <c r="G3" s="198"/>
      <c r="H3" s="174"/>
      <c r="I3" s="172"/>
      <c r="J3" s="24"/>
    </row>
    <row r="4" spans="1:10" ht="12.75">
      <c r="A4" s="186" t="s">
        <v>17</v>
      </c>
      <c r="B4" s="174"/>
      <c r="C4" s="168" t="s">
        <v>141</v>
      </c>
      <c r="D4" s="169"/>
      <c r="E4" s="173" t="s">
        <v>18</v>
      </c>
      <c r="F4" s="173"/>
      <c r="G4" s="174"/>
      <c r="H4" s="173" t="s">
        <v>16</v>
      </c>
      <c r="I4" s="179"/>
      <c r="J4" s="24"/>
    </row>
    <row r="5" spans="1:10" ht="12.75">
      <c r="A5" s="187"/>
      <c r="B5" s="174"/>
      <c r="C5" s="170"/>
      <c r="D5" s="171"/>
      <c r="E5" s="174"/>
      <c r="F5" s="174"/>
      <c r="G5" s="174"/>
      <c r="H5" s="174"/>
      <c r="I5" s="176"/>
      <c r="J5" s="24"/>
    </row>
    <row r="6" spans="1:10" ht="12.75" customHeight="1">
      <c r="A6" s="167" t="s">
        <v>132</v>
      </c>
      <c r="B6" s="167"/>
      <c r="C6" s="180" t="s">
        <v>143</v>
      </c>
      <c r="D6" s="181"/>
      <c r="E6" s="167" t="s">
        <v>19</v>
      </c>
      <c r="F6" s="172"/>
      <c r="G6" s="172"/>
      <c r="H6" s="173" t="s">
        <v>16</v>
      </c>
      <c r="I6" s="184"/>
      <c r="J6" s="24"/>
    </row>
    <row r="7" spans="1:10" ht="12.75">
      <c r="A7" s="167"/>
      <c r="B7" s="167"/>
      <c r="C7" s="182"/>
      <c r="D7" s="183"/>
      <c r="E7" s="167"/>
      <c r="F7" s="172"/>
      <c r="G7" s="172"/>
      <c r="H7" s="174"/>
      <c r="I7" s="185"/>
      <c r="J7" s="24"/>
    </row>
    <row r="8" spans="1:10" ht="12.75">
      <c r="A8" s="167" t="s">
        <v>133</v>
      </c>
      <c r="B8" s="167"/>
      <c r="C8" s="177" t="s">
        <v>142</v>
      </c>
      <c r="D8" s="177"/>
      <c r="E8" s="167" t="s">
        <v>135</v>
      </c>
      <c r="F8" s="178" t="s">
        <v>136</v>
      </c>
      <c r="G8" s="178"/>
      <c r="H8" s="173" t="s">
        <v>20</v>
      </c>
      <c r="I8" s="179"/>
      <c r="J8" s="24"/>
    </row>
    <row r="9" spans="1:10" ht="12.75">
      <c r="A9" s="167"/>
      <c r="B9" s="167"/>
      <c r="C9" s="177"/>
      <c r="D9" s="177"/>
      <c r="E9" s="167"/>
      <c r="F9" s="178"/>
      <c r="G9" s="178"/>
      <c r="H9" s="174"/>
      <c r="I9" s="176"/>
      <c r="J9" s="24"/>
    </row>
    <row r="10" spans="1:10" ht="12.75">
      <c r="A10" s="167" t="s">
        <v>134</v>
      </c>
      <c r="B10" s="167"/>
      <c r="C10" s="168"/>
      <c r="D10" s="169"/>
      <c r="E10" s="167" t="s">
        <v>21</v>
      </c>
      <c r="F10" s="172" t="s">
        <v>137</v>
      </c>
      <c r="G10" s="172"/>
      <c r="H10" s="173" t="s">
        <v>22</v>
      </c>
      <c r="I10" s="175"/>
      <c r="J10" s="24"/>
    </row>
    <row r="11" spans="1:10" ht="12.75">
      <c r="A11" s="167"/>
      <c r="B11" s="167"/>
      <c r="C11" s="170"/>
      <c r="D11" s="171"/>
      <c r="E11" s="167"/>
      <c r="F11" s="172"/>
      <c r="G11" s="172"/>
      <c r="H11" s="174"/>
      <c r="I11" s="176"/>
      <c r="J11" s="24"/>
    </row>
    <row r="12" spans="1:9" ht="23.25" customHeight="1" thickBot="1">
      <c r="A12" s="161" t="s">
        <v>23</v>
      </c>
      <c r="B12" s="162"/>
      <c r="C12" s="162"/>
      <c r="D12" s="162"/>
      <c r="E12" s="162"/>
      <c r="F12" s="162"/>
      <c r="G12" s="162"/>
      <c r="H12" s="162"/>
      <c r="I12" s="163"/>
    </row>
    <row r="13" spans="1:10" ht="26.25" customHeight="1">
      <c r="A13" s="25" t="s">
        <v>24</v>
      </c>
      <c r="B13" s="164" t="s">
        <v>25</v>
      </c>
      <c r="C13" s="165"/>
      <c r="D13" s="26" t="s">
        <v>26</v>
      </c>
      <c r="E13" s="164" t="s">
        <v>27</v>
      </c>
      <c r="F13" s="165"/>
      <c r="G13" s="26" t="s">
        <v>28</v>
      </c>
      <c r="H13" s="164" t="s">
        <v>29</v>
      </c>
      <c r="I13" s="166"/>
      <c r="J13" s="24"/>
    </row>
    <row r="14" spans="1:10" ht="15" customHeight="1">
      <c r="A14" s="27" t="s">
        <v>30</v>
      </c>
      <c r="B14" s="28" t="s">
        <v>31</v>
      </c>
      <c r="C14" s="29">
        <f>SUM(rozpočet!H44)</f>
        <v>0</v>
      </c>
      <c r="D14" s="158" t="s">
        <v>32</v>
      </c>
      <c r="E14" s="159"/>
      <c r="F14" s="29">
        <v>0</v>
      </c>
      <c r="G14" s="158" t="s">
        <v>33</v>
      </c>
      <c r="H14" s="159"/>
      <c r="I14" s="30">
        <v>0</v>
      </c>
      <c r="J14" s="24"/>
    </row>
    <row r="15" spans="1:11" ht="15" customHeight="1">
      <c r="A15" s="27"/>
      <c r="B15" s="28" t="s">
        <v>34</v>
      </c>
      <c r="C15" s="29">
        <v>0</v>
      </c>
      <c r="D15" s="158" t="s">
        <v>35</v>
      </c>
      <c r="E15" s="159"/>
      <c r="F15" s="29">
        <v>0</v>
      </c>
      <c r="G15" s="158" t="s">
        <v>36</v>
      </c>
      <c r="H15" s="159"/>
      <c r="I15" s="30">
        <v>0</v>
      </c>
      <c r="J15" s="24"/>
      <c r="K15" s="31"/>
    </row>
    <row r="16" spans="1:10" ht="15" customHeight="1">
      <c r="A16" s="27" t="s">
        <v>37</v>
      </c>
      <c r="B16" s="28" t="s">
        <v>31</v>
      </c>
      <c r="C16" s="29">
        <v>0</v>
      </c>
      <c r="D16" s="158" t="s">
        <v>38</v>
      </c>
      <c r="E16" s="159"/>
      <c r="F16" s="29">
        <v>0</v>
      </c>
      <c r="G16" s="158" t="s">
        <v>39</v>
      </c>
      <c r="H16" s="159"/>
      <c r="I16" s="30">
        <v>0</v>
      </c>
      <c r="J16" s="24"/>
    </row>
    <row r="17" spans="1:10" ht="15" customHeight="1">
      <c r="A17" s="27"/>
      <c r="B17" s="28" t="s">
        <v>34</v>
      </c>
      <c r="C17" s="29">
        <v>0</v>
      </c>
      <c r="D17" s="158"/>
      <c r="E17" s="159"/>
      <c r="F17" s="32"/>
      <c r="G17" s="158" t="s">
        <v>40</v>
      </c>
      <c r="H17" s="159"/>
      <c r="I17" s="30">
        <v>0</v>
      </c>
      <c r="J17" s="24"/>
    </row>
    <row r="18" spans="1:10" ht="15" customHeight="1">
      <c r="A18" s="27" t="s">
        <v>41</v>
      </c>
      <c r="B18" s="28" t="s">
        <v>31</v>
      </c>
      <c r="C18" s="29">
        <v>0</v>
      </c>
      <c r="D18" s="158"/>
      <c r="E18" s="159"/>
      <c r="F18" s="32"/>
      <c r="G18" s="158" t="s">
        <v>42</v>
      </c>
      <c r="H18" s="159"/>
      <c r="I18" s="30">
        <v>0</v>
      </c>
      <c r="J18" s="24"/>
    </row>
    <row r="19" spans="1:10" ht="15" customHeight="1">
      <c r="A19" s="27"/>
      <c r="B19" s="28" t="s">
        <v>34</v>
      </c>
      <c r="C19" s="29">
        <v>0</v>
      </c>
      <c r="D19" s="158"/>
      <c r="E19" s="159"/>
      <c r="F19" s="32"/>
      <c r="G19" s="158" t="s">
        <v>43</v>
      </c>
      <c r="H19" s="159"/>
      <c r="I19" s="30">
        <v>0</v>
      </c>
      <c r="J19" s="24"/>
    </row>
    <row r="20" spans="1:10" ht="15" customHeight="1">
      <c r="A20" s="156" t="s">
        <v>44</v>
      </c>
      <c r="B20" s="157"/>
      <c r="C20" s="29">
        <v>0</v>
      </c>
      <c r="D20" s="158"/>
      <c r="E20" s="159"/>
      <c r="F20" s="32"/>
      <c r="G20" s="158"/>
      <c r="H20" s="159"/>
      <c r="I20" s="33"/>
      <c r="J20" s="24"/>
    </row>
    <row r="21" spans="1:10" ht="15" customHeight="1">
      <c r="A21" s="156" t="s">
        <v>45</v>
      </c>
      <c r="B21" s="157"/>
      <c r="C21" s="29">
        <v>0</v>
      </c>
      <c r="D21" s="158"/>
      <c r="E21" s="159"/>
      <c r="F21" s="32"/>
      <c r="G21" s="158"/>
      <c r="H21" s="159"/>
      <c r="I21" s="33"/>
      <c r="J21" s="24"/>
    </row>
    <row r="22" spans="1:10" ht="16.5" customHeight="1">
      <c r="A22" s="156" t="s">
        <v>46</v>
      </c>
      <c r="B22" s="157"/>
      <c r="C22" s="29">
        <f>SUM(C14:C21)</f>
        <v>0</v>
      </c>
      <c r="D22" s="160" t="s">
        <v>47</v>
      </c>
      <c r="E22" s="157"/>
      <c r="F22" s="29">
        <f>SUM(F14:F21)</f>
        <v>0</v>
      </c>
      <c r="G22" s="160" t="s">
        <v>48</v>
      </c>
      <c r="H22" s="157"/>
      <c r="I22" s="30">
        <f>SUM(I14:I21)</f>
        <v>0</v>
      </c>
      <c r="J22" s="24"/>
    </row>
    <row r="23" spans="1:9" ht="12.75">
      <c r="A23" s="34"/>
      <c r="B23" s="35"/>
      <c r="C23" s="35"/>
      <c r="D23" s="35"/>
      <c r="E23" s="35"/>
      <c r="F23" s="35"/>
      <c r="G23" s="35"/>
      <c r="H23" s="35"/>
      <c r="I23" s="36"/>
    </row>
    <row r="24" spans="1:9" ht="15" customHeight="1">
      <c r="A24" s="153" t="s">
        <v>49</v>
      </c>
      <c r="B24" s="154"/>
      <c r="C24" s="37">
        <v>0</v>
      </c>
      <c r="D24" s="24"/>
      <c r="E24" s="24"/>
      <c r="F24" s="24"/>
      <c r="G24" s="24"/>
      <c r="H24" s="24"/>
      <c r="I24" s="38"/>
    </row>
    <row r="25" spans="1:10" ht="15" customHeight="1">
      <c r="A25" s="153" t="s">
        <v>50</v>
      </c>
      <c r="B25" s="154"/>
      <c r="C25" s="37">
        <v>0</v>
      </c>
      <c r="D25" s="155" t="s">
        <v>51</v>
      </c>
      <c r="E25" s="154"/>
      <c r="F25" s="37">
        <f>ROUND(C25*(14/100),2)</f>
        <v>0</v>
      </c>
      <c r="G25" s="155" t="s">
        <v>10</v>
      </c>
      <c r="H25" s="154"/>
      <c r="I25" s="39">
        <f>SUM(C24:C26)</f>
        <v>0</v>
      </c>
      <c r="J25" s="24"/>
    </row>
    <row r="26" spans="1:10" ht="15" customHeight="1">
      <c r="A26" s="153" t="s">
        <v>52</v>
      </c>
      <c r="B26" s="154"/>
      <c r="C26" s="37">
        <f>C22+F22*I22</f>
        <v>0</v>
      </c>
      <c r="D26" s="155" t="s">
        <v>4</v>
      </c>
      <c r="E26" s="154"/>
      <c r="F26" s="37">
        <f>ROUND(C26*(21/100),2)</f>
        <v>0</v>
      </c>
      <c r="G26" s="155" t="s">
        <v>53</v>
      </c>
      <c r="H26" s="154"/>
      <c r="I26" s="39">
        <f>SUM(F25:F26)+I25</f>
        <v>0</v>
      </c>
      <c r="J26" s="24"/>
    </row>
    <row r="27" spans="1:9" ht="12.75">
      <c r="A27" s="40"/>
      <c r="B27" s="24"/>
      <c r="C27" s="24"/>
      <c r="D27" s="24"/>
      <c r="E27" s="24"/>
      <c r="F27" s="24"/>
      <c r="G27" s="24"/>
      <c r="H27" s="24"/>
      <c r="I27" s="38"/>
    </row>
    <row r="28" spans="1:10" ht="14.25" customHeight="1">
      <c r="A28" s="143"/>
      <c r="B28" s="144"/>
      <c r="C28" s="145"/>
      <c r="D28" s="152" t="s">
        <v>139</v>
      </c>
      <c r="E28" s="152"/>
      <c r="F28" s="152"/>
      <c r="G28" s="152" t="s">
        <v>140</v>
      </c>
      <c r="H28" s="152"/>
      <c r="I28" s="152"/>
      <c r="J28" s="24"/>
    </row>
    <row r="29" spans="1:10" ht="14.25" customHeight="1">
      <c r="A29" s="146"/>
      <c r="B29" s="147"/>
      <c r="C29" s="148"/>
      <c r="D29" s="142"/>
      <c r="E29" s="142"/>
      <c r="F29" s="142"/>
      <c r="G29" s="142"/>
      <c r="H29" s="142"/>
      <c r="I29" s="142"/>
      <c r="J29" s="24"/>
    </row>
    <row r="30" spans="1:10" ht="14.25" customHeight="1">
      <c r="A30" s="146"/>
      <c r="B30" s="147"/>
      <c r="C30" s="148"/>
      <c r="D30" s="141" t="s">
        <v>144</v>
      </c>
      <c r="E30" s="141"/>
      <c r="F30" s="141"/>
      <c r="G30" s="137"/>
      <c r="H30" s="138"/>
      <c r="I30" s="139"/>
      <c r="J30" s="24"/>
    </row>
    <row r="31" spans="1:10" ht="14.25" customHeight="1">
      <c r="A31" s="146"/>
      <c r="B31" s="147"/>
      <c r="C31" s="148"/>
      <c r="D31" s="142"/>
      <c r="E31" s="142"/>
      <c r="F31" s="142"/>
      <c r="G31" s="142"/>
      <c r="H31" s="142"/>
      <c r="I31" s="142"/>
      <c r="J31" s="24"/>
    </row>
    <row r="32" spans="1:10" ht="14.25" customHeight="1" thickBot="1">
      <c r="A32" s="149"/>
      <c r="B32" s="150"/>
      <c r="C32" s="151"/>
      <c r="D32" s="140" t="s">
        <v>54</v>
      </c>
      <c r="E32" s="140"/>
      <c r="F32" s="140"/>
      <c r="G32" s="140" t="s">
        <v>54</v>
      </c>
      <c r="H32" s="140"/>
      <c r="I32" s="140"/>
      <c r="J32" s="24"/>
    </row>
    <row r="33" spans="1:9" ht="12.75">
      <c r="A33" s="24"/>
      <c r="B33" s="24"/>
      <c r="C33" s="24"/>
      <c r="D33" s="24"/>
      <c r="E33" s="24"/>
      <c r="F33" s="24"/>
      <c r="G33" s="24"/>
      <c r="H33" s="24"/>
      <c r="I33" s="24"/>
    </row>
  </sheetData>
  <sheetProtection/>
  <mergeCells count="7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D32:F32"/>
    <mergeCell ref="G32:I32"/>
    <mergeCell ref="D30:F30"/>
    <mergeCell ref="D31:F31"/>
    <mergeCell ref="G31:I31"/>
    <mergeCell ref="A28:C32"/>
    <mergeCell ref="D28:F28"/>
    <mergeCell ref="G28:I28"/>
    <mergeCell ref="D29:F29"/>
    <mergeCell ref="G29:I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D8" sqref="D8"/>
    </sheetView>
  </sheetViews>
  <sheetFormatPr defaultColWidth="10.5" defaultRowHeight="12" customHeight="1"/>
  <cols>
    <col min="1" max="2" width="10.5" style="1" customWidth="1"/>
    <col min="3" max="3" width="16.33203125" style="2" customWidth="1"/>
    <col min="4" max="4" width="109.16015625" style="3" customWidth="1"/>
    <col min="5" max="5" width="10.16015625" style="3" customWidth="1"/>
    <col min="6" max="6" width="17.66015625" style="3" customWidth="1"/>
    <col min="7" max="7" width="17.16015625" style="4" customWidth="1"/>
    <col min="8" max="8" width="18.66015625" style="5" customWidth="1"/>
    <col min="9" max="9" width="16.16015625" style="50" customWidth="1"/>
    <col min="10" max="10" width="10.5" style="51" customWidth="1"/>
    <col min="11" max="11" width="10.5" style="1" customWidth="1"/>
    <col min="12" max="12" width="75.66015625" style="1" customWidth="1"/>
    <col min="13" max="16384" width="10.5" style="1" customWidth="1"/>
  </cols>
  <sheetData>
    <row r="1" spans="1:10" s="6" customFormat="1" ht="27.75" customHeight="1">
      <c r="A1" s="59" t="s">
        <v>66</v>
      </c>
      <c r="C1" s="199" t="s">
        <v>3</v>
      </c>
      <c r="D1" s="199"/>
      <c r="E1" s="199"/>
      <c r="F1" s="199"/>
      <c r="G1" s="199"/>
      <c r="H1" s="199"/>
      <c r="J1" s="46"/>
    </row>
    <row r="2" spans="1:10" s="6" customFormat="1" ht="12.75" customHeight="1">
      <c r="A2" s="18" t="s">
        <v>98</v>
      </c>
      <c r="D2" s="7"/>
      <c r="E2" s="19" t="s">
        <v>3</v>
      </c>
      <c r="F2" s="7"/>
      <c r="G2" s="7"/>
      <c r="H2" s="7"/>
      <c r="I2" s="47"/>
      <c r="J2" s="46"/>
    </row>
    <row r="3" spans="1:10" s="6" customFormat="1" ht="12.75" customHeight="1">
      <c r="A3" s="18" t="s">
        <v>125</v>
      </c>
      <c r="D3" s="7"/>
      <c r="E3" s="7"/>
      <c r="F3" s="7"/>
      <c r="G3" s="14"/>
      <c r="H3" s="7"/>
      <c r="I3" s="47"/>
      <c r="J3" s="46"/>
    </row>
    <row r="4" spans="3:10" s="6" customFormat="1" ht="13.5" customHeight="1">
      <c r="C4" s="8"/>
      <c r="D4" s="7"/>
      <c r="E4" s="8"/>
      <c r="F4" s="7"/>
      <c r="G4" s="7"/>
      <c r="H4" s="7"/>
      <c r="I4" s="47"/>
      <c r="J4" s="46"/>
    </row>
    <row r="5" spans="3:10" s="6" customFormat="1" ht="1.5" customHeight="1">
      <c r="C5" s="9"/>
      <c r="D5" s="10"/>
      <c r="E5" s="11"/>
      <c r="F5" s="10"/>
      <c r="G5" s="12"/>
      <c r="H5" s="13"/>
      <c r="I5" s="48"/>
      <c r="J5" s="46"/>
    </row>
    <row r="6" spans="1:10" s="6" customFormat="1" ht="20.25" customHeight="1">
      <c r="A6" s="14" t="s">
        <v>12</v>
      </c>
      <c r="D6" s="14"/>
      <c r="E6" s="16"/>
      <c r="F6" s="14"/>
      <c r="G6" s="14"/>
      <c r="H6" s="14"/>
      <c r="I6" s="49"/>
      <c r="J6" s="46"/>
    </row>
    <row r="7" spans="1:10" s="6" customFormat="1" ht="12.75" customHeight="1">
      <c r="A7" s="14" t="s">
        <v>1</v>
      </c>
      <c r="C7" s="14"/>
      <c r="D7" s="14"/>
      <c r="E7" s="16"/>
      <c r="F7" s="14" t="s">
        <v>56</v>
      </c>
      <c r="G7" s="14"/>
      <c r="H7" s="44" t="s">
        <v>3</v>
      </c>
      <c r="I7" s="49" t="s">
        <v>56</v>
      </c>
      <c r="J7" s="46"/>
    </row>
    <row r="8" spans="3:10" s="6" customFormat="1" ht="12.75" customHeight="1">
      <c r="C8" s="14"/>
      <c r="D8" s="15"/>
      <c r="E8" s="17"/>
      <c r="F8" s="15" t="s">
        <v>145</v>
      </c>
      <c r="G8" s="60" t="s">
        <v>3</v>
      </c>
      <c r="H8" s="45" t="s">
        <v>3</v>
      </c>
      <c r="I8" s="49" t="s">
        <v>67</v>
      </c>
      <c r="J8" s="46"/>
    </row>
    <row r="9" ht="24" customHeight="1" thickBot="1"/>
    <row r="10" spans="1:12" s="20" customFormat="1" ht="30.75" thickBot="1">
      <c r="A10" s="61" t="s">
        <v>68</v>
      </c>
      <c r="B10" s="136" t="s">
        <v>131</v>
      </c>
      <c r="C10" s="62" t="s">
        <v>5</v>
      </c>
      <c r="D10" s="63" t="s">
        <v>6</v>
      </c>
      <c r="E10" s="64" t="s">
        <v>0</v>
      </c>
      <c r="F10" s="63" t="s">
        <v>7</v>
      </c>
      <c r="G10" s="63" t="s">
        <v>8</v>
      </c>
      <c r="H10" s="112" t="s">
        <v>9</v>
      </c>
      <c r="I10" s="113" t="s">
        <v>69</v>
      </c>
      <c r="J10" s="65" t="s">
        <v>70</v>
      </c>
      <c r="K10" s="66"/>
      <c r="L10" s="67" t="s">
        <v>71</v>
      </c>
    </row>
    <row r="11" spans="1:12" s="76" customFormat="1" ht="15.75">
      <c r="A11" s="68"/>
      <c r="B11" s="69"/>
      <c r="C11" s="69"/>
      <c r="D11" s="70" t="s">
        <v>126</v>
      </c>
      <c r="E11" s="71"/>
      <c r="F11" s="72"/>
      <c r="G11" s="72"/>
      <c r="H11" s="115"/>
      <c r="I11" s="73"/>
      <c r="J11" s="80"/>
      <c r="K11" s="74"/>
      <c r="L11" s="75"/>
    </row>
    <row r="12" spans="1:12" s="20" customFormat="1" ht="15">
      <c r="A12" s="77" t="s">
        <v>72</v>
      </c>
      <c r="B12" s="78" t="s">
        <v>73</v>
      </c>
      <c r="C12" s="79">
        <v>113728</v>
      </c>
      <c r="D12" s="80" t="s">
        <v>100</v>
      </c>
      <c r="E12" s="81" t="s">
        <v>57</v>
      </c>
      <c r="F12" s="82">
        <v>180.4</v>
      </c>
      <c r="G12" s="83">
        <v>0</v>
      </c>
      <c r="H12" s="116">
        <f aca="true" t="shared" si="0" ref="H12:H28">G12*F12</f>
        <v>0</v>
      </c>
      <c r="I12" s="84" t="s">
        <v>3</v>
      </c>
      <c r="J12" s="85" t="s">
        <v>3</v>
      </c>
      <c r="K12" s="86"/>
      <c r="L12" s="87"/>
    </row>
    <row r="13" spans="1:12" s="20" customFormat="1" ht="15">
      <c r="A13" s="77" t="s">
        <v>74</v>
      </c>
      <c r="B13" s="78" t="s">
        <v>73</v>
      </c>
      <c r="C13" s="79">
        <v>113728</v>
      </c>
      <c r="D13" s="80" t="s">
        <v>101</v>
      </c>
      <c r="E13" s="81" t="s">
        <v>57</v>
      </c>
      <c r="F13" s="82">
        <v>18.25</v>
      </c>
      <c r="G13" s="83">
        <v>0</v>
      </c>
      <c r="H13" s="116">
        <f t="shared" si="0"/>
        <v>0</v>
      </c>
      <c r="I13" s="84"/>
      <c r="J13" s="85"/>
      <c r="K13" s="86"/>
      <c r="L13" s="87"/>
    </row>
    <row r="14" spans="1:12" s="20" customFormat="1" ht="15">
      <c r="A14" s="77" t="s">
        <v>77</v>
      </c>
      <c r="B14" s="78" t="s">
        <v>75</v>
      </c>
      <c r="C14" s="79">
        <v>93818</v>
      </c>
      <c r="D14" s="80" t="s">
        <v>129</v>
      </c>
      <c r="E14" s="81" t="s">
        <v>2</v>
      </c>
      <c r="F14" s="82">
        <v>3973</v>
      </c>
      <c r="G14" s="83">
        <v>0</v>
      </c>
      <c r="H14" s="116">
        <f t="shared" si="0"/>
        <v>0</v>
      </c>
      <c r="I14" s="84"/>
      <c r="J14" s="85"/>
      <c r="K14" s="86"/>
      <c r="L14" s="87"/>
    </row>
    <row r="15" spans="1:12" s="20" customFormat="1" ht="15">
      <c r="A15" s="77" t="s">
        <v>79</v>
      </c>
      <c r="B15" s="78" t="s">
        <v>103</v>
      </c>
      <c r="C15" s="127" t="s">
        <v>102</v>
      </c>
      <c r="D15" s="56" t="s">
        <v>59</v>
      </c>
      <c r="E15" s="100" t="s">
        <v>60</v>
      </c>
      <c r="F15" s="103">
        <v>496.6</v>
      </c>
      <c r="G15" s="83">
        <v>0</v>
      </c>
      <c r="H15" s="117">
        <f t="shared" si="0"/>
        <v>0</v>
      </c>
      <c r="I15" s="84"/>
      <c r="J15" s="85"/>
      <c r="K15" s="86"/>
      <c r="L15" s="87"/>
    </row>
    <row r="16" spans="1:12" s="20" customFormat="1" ht="15">
      <c r="A16" s="77" t="s">
        <v>81</v>
      </c>
      <c r="B16" s="78" t="s">
        <v>73</v>
      </c>
      <c r="C16" s="101">
        <v>12920</v>
      </c>
      <c r="D16" s="56" t="s">
        <v>61</v>
      </c>
      <c r="E16" s="100" t="s">
        <v>57</v>
      </c>
      <c r="F16" s="103">
        <v>14.5</v>
      </c>
      <c r="G16" s="83">
        <v>0</v>
      </c>
      <c r="H16" s="58">
        <f t="shared" si="0"/>
        <v>0</v>
      </c>
      <c r="I16" s="84"/>
      <c r="J16" s="85"/>
      <c r="K16" s="86"/>
      <c r="L16" s="87"/>
    </row>
    <row r="17" spans="1:12" s="20" customFormat="1" ht="15">
      <c r="A17" s="77" t="s">
        <v>82</v>
      </c>
      <c r="B17" s="78" t="s">
        <v>103</v>
      </c>
      <c r="C17" s="127" t="s">
        <v>102</v>
      </c>
      <c r="D17" s="56" t="s">
        <v>59</v>
      </c>
      <c r="E17" s="100" t="s">
        <v>60</v>
      </c>
      <c r="F17" s="103">
        <v>24.6</v>
      </c>
      <c r="G17" s="83">
        <v>0</v>
      </c>
      <c r="H17" s="117">
        <f t="shared" si="0"/>
        <v>0</v>
      </c>
      <c r="I17" s="84"/>
      <c r="J17" s="85"/>
      <c r="K17" s="86"/>
      <c r="L17" s="87"/>
    </row>
    <row r="18" spans="1:12" s="20" customFormat="1" ht="15">
      <c r="A18" s="77" t="s">
        <v>83</v>
      </c>
      <c r="B18" s="89" t="s">
        <v>78</v>
      </c>
      <c r="C18" s="101">
        <v>56962</v>
      </c>
      <c r="D18" s="56" t="s">
        <v>107</v>
      </c>
      <c r="E18" s="100" t="s">
        <v>2</v>
      </c>
      <c r="F18" s="103">
        <v>145</v>
      </c>
      <c r="G18" s="83">
        <v>0</v>
      </c>
      <c r="H18" s="58">
        <f t="shared" si="0"/>
        <v>0</v>
      </c>
      <c r="I18" s="84"/>
      <c r="J18" s="85"/>
      <c r="K18" s="86"/>
      <c r="L18" s="87"/>
    </row>
    <row r="19" spans="1:12" s="20" customFormat="1" ht="15">
      <c r="A19" s="77" t="s">
        <v>84</v>
      </c>
      <c r="B19" s="89" t="s">
        <v>75</v>
      </c>
      <c r="C19" s="90">
        <v>919112</v>
      </c>
      <c r="D19" s="91" t="s">
        <v>106</v>
      </c>
      <c r="E19" s="92" t="s">
        <v>76</v>
      </c>
      <c r="F19" s="93">
        <v>152</v>
      </c>
      <c r="G19" s="83">
        <v>0</v>
      </c>
      <c r="H19" s="117">
        <f t="shared" si="0"/>
        <v>0</v>
      </c>
      <c r="I19" s="84"/>
      <c r="J19" s="94"/>
      <c r="K19" s="86"/>
      <c r="L19" s="87" t="s">
        <v>3</v>
      </c>
    </row>
    <row r="20" spans="1:12" s="20" customFormat="1" ht="15">
      <c r="A20" s="77" t="s">
        <v>85</v>
      </c>
      <c r="B20" s="89" t="s">
        <v>92</v>
      </c>
      <c r="C20" s="90">
        <v>89923</v>
      </c>
      <c r="D20" s="91" t="s">
        <v>105</v>
      </c>
      <c r="E20" s="92" t="s">
        <v>55</v>
      </c>
      <c r="F20" s="93">
        <v>6</v>
      </c>
      <c r="G20" s="83">
        <v>0</v>
      </c>
      <c r="H20" s="117">
        <f t="shared" si="0"/>
        <v>0</v>
      </c>
      <c r="I20" s="84"/>
      <c r="J20" s="94"/>
      <c r="K20" s="86"/>
      <c r="L20" s="87"/>
    </row>
    <row r="21" spans="1:12" s="20" customFormat="1" ht="15">
      <c r="A21" s="77" t="s">
        <v>86</v>
      </c>
      <c r="B21" s="89" t="s">
        <v>92</v>
      </c>
      <c r="C21" s="90">
        <v>89921</v>
      </c>
      <c r="D21" s="91" t="s">
        <v>104</v>
      </c>
      <c r="E21" s="92" t="s">
        <v>55</v>
      </c>
      <c r="F21" s="93">
        <v>9</v>
      </c>
      <c r="G21" s="83">
        <v>0</v>
      </c>
      <c r="H21" s="117">
        <f t="shared" si="0"/>
        <v>0</v>
      </c>
      <c r="I21" s="84"/>
      <c r="J21" s="94"/>
      <c r="K21" s="86"/>
      <c r="L21" s="87"/>
    </row>
    <row r="22" spans="1:12" s="20" customFormat="1" ht="15">
      <c r="A22" s="77" t="s">
        <v>87</v>
      </c>
      <c r="B22" s="89" t="s">
        <v>78</v>
      </c>
      <c r="C22" s="90">
        <v>572223</v>
      </c>
      <c r="D22" s="91" t="s">
        <v>112</v>
      </c>
      <c r="E22" s="92" t="s">
        <v>2</v>
      </c>
      <c r="F22" s="93">
        <v>3973</v>
      </c>
      <c r="G22" s="83">
        <v>0</v>
      </c>
      <c r="H22" s="117">
        <f t="shared" si="0"/>
        <v>0</v>
      </c>
      <c r="I22" s="84"/>
      <c r="J22" s="94"/>
      <c r="K22" s="86"/>
      <c r="L22" s="87"/>
    </row>
    <row r="23" spans="1:12" s="20" customFormat="1" ht="15">
      <c r="A23" s="77" t="s">
        <v>88</v>
      </c>
      <c r="B23" s="89" t="s">
        <v>78</v>
      </c>
      <c r="C23" s="101" t="s">
        <v>64</v>
      </c>
      <c r="D23" s="56" t="s">
        <v>99</v>
      </c>
      <c r="E23" s="100" t="s">
        <v>57</v>
      </c>
      <c r="F23" s="82">
        <v>18.25</v>
      </c>
      <c r="G23" s="83">
        <v>0</v>
      </c>
      <c r="H23" s="117">
        <f t="shared" si="0"/>
        <v>0</v>
      </c>
      <c r="I23" s="84"/>
      <c r="J23" s="94"/>
      <c r="K23" s="86"/>
      <c r="L23" s="87"/>
    </row>
    <row r="24" spans="1:12" s="20" customFormat="1" ht="15">
      <c r="A24" s="77" t="s">
        <v>89</v>
      </c>
      <c r="B24" s="89" t="s">
        <v>78</v>
      </c>
      <c r="C24" s="101" t="s">
        <v>64</v>
      </c>
      <c r="D24" s="56" t="s">
        <v>63</v>
      </c>
      <c r="E24" s="100" t="s">
        <v>57</v>
      </c>
      <c r="F24" s="103">
        <v>108.2</v>
      </c>
      <c r="G24" s="83">
        <v>0</v>
      </c>
      <c r="H24" s="117">
        <f t="shared" si="0"/>
        <v>0</v>
      </c>
      <c r="I24" s="84"/>
      <c r="J24" s="94"/>
      <c r="K24" s="86"/>
      <c r="L24" s="87"/>
    </row>
    <row r="25" spans="1:12" s="41" customFormat="1" ht="15">
      <c r="A25" s="77" t="s">
        <v>90</v>
      </c>
      <c r="B25" s="89" t="s">
        <v>78</v>
      </c>
      <c r="C25" s="96" t="s">
        <v>80</v>
      </c>
      <c r="D25" s="97" t="s">
        <v>108</v>
      </c>
      <c r="E25" s="92" t="s">
        <v>2</v>
      </c>
      <c r="F25" s="98">
        <v>3608</v>
      </c>
      <c r="G25" s="83">
        <v>0</v>
      </c>
      <c r="H25" s="118">
        <f t="shared" si="0"/>
        <v>0</v>
      </c>
      <c r="I25" s="84"/>
      <c r="J25" s="94"/>
      <c r="K25" s="86"/>
      <c r="L25" s="87"/>
    </row>
    <row r="26" spans="1:12" s="41" customFormat="1" ht="15">
      <c r="A26" s="77" t="s">
        <v>91</v>
      </c>
      <c r="B26" s="89" t="s">
        <v>73</v>
      </c>
      <c r="C26" s="90">
        <v>113762</v>
      </c>
      <c r="D26" s="91" t="s">
        <v>110</v>
      </c>
      <c r="E26" s="92" t="s">
        <v>76</v>
      </c>
      <c r="F26" s="93">
        <v>145</v>
      </c>
      <c r="G26" s="83">
        <v>0</v>
      </c>
      <c r="H26" s="117">
        <f t="shared" si="0"/>
        <v>0</v>
      </c>
      <c r="I26" s="84"/>
      <c r="J26" s="94"/>
      <c r="K26" s="86"/>
      <c r="L26" s="87"/>
    </row>
    <row r="27" spans="1:12" s="41" customFormat="1" ht="15">
      <c r="A27" s="77" t="s">
        <v>93</v>
      </c>
      <c r="B27" s="89" t="s">
        <v>75</v>
      </c>
      <c r="C27" s="90">
        <v>931312</v>
      </c>
      <c r="D27" s="91" t="s">
        <v>109</v>
      </c>
      <c r="E27" s="92" t="s">
        <v>76</v>
      </c>
      <c r="F27" s="93">
        <v>145</v>
      </c>
      <c r="G27" s="83">
        <v>0</v>
      </c>
      <c r="H27" s="117">
        <f t="shared" si="0"/>
        <v>0</v>
      </c>
      <c r="I27" s="84"/>
      <c r="J27" s="94"/>
      <c r="K27" s="86"/>
      <c r="L27" s="87"/>
    </row>
    <row r="28" spans="1:12" s="41" customFormat="1" ht="15">
      <c r="A28" s="77" t="s">
        <v>94</v>
      </c>
      <c r="B28" s="89" t="s">
        <v>75</v>
      </c>
      <c r="C28" s="92">
        <v>915111</v>
      </c>
      <c r="D28" s="91" t="s">
        <v>111</v>
      </c>
      <c r="E28" s="92" t="s">
        <v>2</v>
      </c>
      <c r="F28" s="128">
        <v>40</v>
      </c>
      <c r="G28" s="83">
        <v>0</v>
      </c>
      <c r="H28" s="117">
        <f t="shared" si="0"/>
        <v>0</v>
      </c>
      <c r="I28" s="114"/>
      <c r="J28" s="94"/>
      <c r="K28" s="86"/>
      <c r="L28" s="87"/>
    </row>
    <row r="29" spans="1:12" s="41" customFormat="1" ht="15.75">
      <c r="A29" s="95"/>
      <c r="B29" s="89"/>
      <c r="C29" s="92"/>
      <c r="D29" s="99" t="s">
        <v>127</v>
      </c>
      <c r="E29" s="92"/>
      <c r="F29" s="93"/>
      <c r="G29" s="135"/>
      <c r="H29" s="117"/>
      <c r="I29" s="102"/>
      <c r="J29" s="94"/>
      <c r="K29" s="86"/>
      <c r="L29" s="87"/>
    </row>
    <row r="30" spans="1:12" s="41" customFormat="1" ht="15">
      <c r="A30" s="77" t="s">
        <v>113</v>
      </c>
      <c r="B30" s="78" t="s">
        <v>73</v>
      </c>
      <c r="C30" s="92">
        <v>113728</v>
      </c>
      <c r="D30" s="80" t="s">
        <v>100</v>
      </c>
      <c r="E30" s="92" t="s">
        <v>57</v>
      </c>
      <c r="F30" s="93">
        <v>56.7</v>
      </c>
      <c r="G30" s="83">
        <v>0</v>
      </c>
      <c r="H30" s="116">
        <f aca="true" t="shared" si="1" ref="H30:H43">G30*F30</f>
        <v>0</v>
      </c>
      <c r="I30" s="84"/>
      <c r="J30" s="94"/>
      <c r="K30" s="86"/>
      <c r="L30" s="87"/>
    </row>
    <row r="31" spans="1:12" s="41" customFormat="1" ht="15">
      <c r="A31" s="77" t="s">
        <v>114</v>
      </c>
      <c r="B31" s="78" t="s">
        <v>75</v>
      </c>
      <c r="C31" s="79">
        <v>93818</v>
      </c>
      <c r="D31" s="80" t="s">
        <v>129</v>
      </c>
      <c r="E31" s="81" t="s">
        <v>2</v>
      </c>
      <c r="F31" s="82">
        <v>1134</v>
      </c>
      <c r="G31" s="83">
        <v>0</v>
      </c>
      <c r="H31" s="116">
        <f t="shared" si="1"/>
        <v>0</v>
      </c>
      <c r="I31" s="84"/>
      <c r="J31" s="94"/>
      <c r="K31" s="86"/>
      <c r="L31" s="87"/>
    </row>
    <row r="32" spans="1:12" s="20" customFormat="1" ht="15">
      <c r="A32" s="77" t="s">
        <v>115</v>
      </c>
      <c r="B32" s="78" t="s">
        <v>103</v>
      </c>
      <c r="C32" s="127" t="s">
        <v>102</v>
      </c>
      <c r="D32" s="56" t="s">
        <v>59</v>
      </c>
      <c r="E32" s="100" t="s">
        <v>60</v>
      </c>
      <c r="F32" s="57">
        <v>141.75</v>
      </c>
      <c r="G32" s="83">
        <v>0</v>
      </c>
      <c r="H32" s="117">
        <f t="shared" si="1"/>
        <v>0</v>
      </c>
      <c r="I32" s="84"/>
      <c r="J32" s="94"/>
      <c r="K32" s="86"/>
      <c r="L32" s="87" t="s">
        <v>3</v>
      </c>
    </row>
    <row r="33" spans="1:12" s="20" customFormat="1" ht="15">
      <c r="A33" s="77" t="s">
        <v>116</v>
      </c>
      <c r="B33" s="78" t="s">
        <v>73</v>
      </c>
      <c r="C33" s="101">
        <v>12920</v>
      </c>
      <c r="D33" s="56" t="s">
        <v>61</v>
      </c>
      <c r="E33" s="100" t="s">
        <v>57</v>
      </c>
      <c r="F33" s="103">
        <v>8</v>
      </c>
      <c r="G33" s="83">
        <v>0</v>
      </c>
      <c r="H33" s="58">
        <f t="shared" si="1"/>
        <v>0</v>
      </c>
      <c r="I33" s="84"/>
      <c r="J33" s="94"/>
      <c r="K33" s="86"/>
      <c r="L33" s="87"/>
    </row>
    <row r="34" spans="1:12" s="20" customFormat="1" ht="15">
      <c r="A34" s="77" t="s">
        <v>117</v>
      </c>
      <c r="B34" s="78" t="s">
        <v>103</v>
      </c>
      <c r="C34" s="127" t="s">
        <v>102</v>
      </c>
      <c r="D34" s="56" t="s">
        <v>59</v>
      </c>
      <c r="E34" s="100" t="s">
        <v>60</v>
      </c>
      <c r="F34" s="103">
        <v>13.6</v>
      </c>
      <c r="G34" s="83">
        <v>0</v>
      </c>
      <c r="H34" s="117">
        <f t="shared" si="1"/>
        <v>0</v>
      </c>
      <c r="I34" s="84"/>
      <c r="J34" s="94"/>
      <c r="K34" s="86"/>
      <c r="L34" s="87"/>
    </row>
    <row r="35" spans="1:12" s="20" customFormat="1" ht="15">
      <c r="A35" s="77" t="s">
        <v>118</v>
      </c>
      <c r="B35" s="89" t="s">
        <v>78</v>
      </c>
      <c r="C35" s="101">
        <v>56962</v>
      </c>
      <c r="D35" s="56" t="s">
        <v>62</v>
      </c>
      <c r="E35" s="100" t="s">
        <v>2</v>
      </c>
      <c r="F35" s="103">
        <v>80</v>
      </c>
      <c r="G35" s="83">
        <v>0</v>
      </c>
      <c r="H35" s="58">
        <f t="shared" si="1"/>
        <v>0</v>
      </c>
      <c r="I35" s="84"/>
      <c r="J35" s="94"/>
      <c r="K35" s="86"/>
      <c r="L35" s="87"/>
    </row>
    <row r="36" spans="1:12" s="20" customFormat="1" ht="15">
      <c r="A36" s="77" t="s">
        <v>119</v>
      </c>
      <c r="B36" s="89" t="s">
        <v>75</v>
      </c>
      <c r="C36" s="90">
        <v>919112</v>
      </c>
      <c r="D36" s="91" t="s">
        <v>106</v>
      </c>
      <c r="E36" s="92" t="s">
        <v>76</v>
      </c>
      <c r="F36" s="93">
        <v>28</v>
      </c>
      <c r="G36" s="83">
        <v>0</v>
      </c>
      <c r="H36" s="117">
        <f t="shared" si="1"/>
        <v>0</v>
      </c>
      <c r="I36" s="84"/>
      <c r="J36" s="94"/>
      <c r="K36" s="86"/>
      <c r="L36" s="87"/>
    </row>
    <row r="37" spans="1:12" s="20" customFormat="1" ht="15">
      <c r="A37" s="77" t="s">
        <v>120</v>
      </c>
      <c r="B37" s="89" t="s">
        <v>92</v>
      </c>
      <c r="C37" s="90">
        <v>89923</v>
      </c>
      <c r="D37" s="91" t="s">
        <v>105</v>
      </c>
      <c r="E37" s="92" t="s">
        <v>55</v>
      </c>
      <c r="F37" s="93">
        <v>7</v>
      </c>
      <c r="G37" s="83">
        <v>0</v>
      </c>
      <c r="H37" s="117">
        <f t="shared" si="1"/>
        <v>0</v>
      </c>
      <c r="I37" s="84"/>
      <c r="J37" s="94"/>
      <c r="K37" s="86"/>
      <c r="L37" s="87"/>
    </row>
    <row r="38" spans="1:12" s="20" customFormat="1" ht="15">
      <c r="A38" s="77" t="s">
        <v>121</v>
      </c>
      <c r="B38" s="89" t="s">
        <v>78</v>
      </c>
      <c r="C38" s="90">
        <v>572223</v>
      </c>
      <c r="D38" s="91" t="s">
        <v>112</v>
      </c>
      <c r="E38" s="92" t="s">
        <v>2</v>
      </c>
      <c r="F38" s="93">
        <v>1134</v>
      </c>
      <c r="G38" s="83">
        <v>0</v>
      </c>
      <c r="H38" s="117">
        <f t="shared" si="1"/>
        <v>0</v>
      </c>
      <c r="I38" s="84"/>
      <c r="J38" s="94"/>
      <c r="K38" s="86"/>
      <c r="L38" s="87"/>
    </row>
    <row r="39" spans="1:12" s="20" customFormat="1" ht="15">
      <c r="A39" s="77" t="s">
        <v>122</v>
      </c>
      <c r="B39" s="89" t="s">
        <v>78</v>
      </c>
      <c r="C39" s="101" t="s">
        <v>64</v>
      </c>
      <c r="D39" s="56" t="s">
        <v>63</v>
      </c>
      <c r="E39" s="100" t="s">
        <v>57</v>
      </c>
      <c r="F39" s="57">
        <v>34</v>
      </c>
      <c r="G39" s="83">
        <v>0</v>
      </c>
      <c r="H39" s="117">
        <f t="shared" si="1"/>
        <v>0</v>
      </c>
      <c r="I39" s="84"/>
      <c r="J39" s="94"/>
      <c r="K39" s="86"/>
      <c r="L39" s="87"/>
    </row>
    <row r="40" spans="1:12" s="20" customFormat="1" ht="15">
      <c r="A40" s="77" t="s">
        <v>123</v>
      </c>
      <c r="B40" s="89" t="s">
        <v>78</v>
      </c>
      <c r="C40" s="96" t="s">
        <v>80</v>
      </c>
      <c r="D40" s="97" t="s">
        <v>108</v>
      </c>
      <c r="E40" s="92" t="s">
        <v>2</v>
      </c>
      <c r="F40" s="98">
        <v>1134</v>
      </c>
      <c r="G40" s="83">
        <v>0</v>
      </c>
      <c r="H40" s="118">
        <f t="shared" si="1"/>
        <v>0</v>
      </c>
      <c r="I40" s="84"/>
      <c r="J40" s="94"/>
      <c r="K40" s="86"/>
      <c r="L40" s="87"/>
    </row>
    <row r="41" spans="1:12" s="20" customFormat="1" ht="15">
      <c r="A41" s="77" t="s">
        <v>124</v>
      </c>
      <c r="B41" s="89" t="s">
        <v>73</v>
      </c>
      <c r="C41" s="90">
        <v>113762</v>
      </c>
      <c r="D41" s="91" t="s">
        <v>110</v>
      </c>
      <c r="E41" s="92" t="s">
        <v>76</v>
      </c>
      <c r="F41" s="93">
        <v>28</v>
      </c>
      <c r="G41" s="83">
        <v>0</v>
      </c>
      <c r="H41" s="117">
        <f t="shared" si="1"/>
        <v>0</v>
      </c>
      <c r="I41" s="84"/>
      <c r="J41" s="94"/>
      <c r="K41" s="86"/>
      <c r="L41" s="87"/>
    </row>
    <row r="42" spans="1:12" s="20" customFormat="1" ht="15">
      <c r="A42" s="77" t="s">
        <v>128</v>
      </c>
      <c r="B42" s="89" t="s">
        <v>75</v>
      </c>
      <c r="C42" s="90">
        <v>931312</v>
      </c>
      <c r="D42" s="91" t="s">
        <v>109</v>
      </c>
      <c r="E42" s="92" t="s">
        <v>76</v>
      </c>
      <c r="F42" s="93">
        <v>28</v>
      </c>
      <c r="G42" s="83">
        <v>0</v>
      </c>
      <c r="H42" s="117">
        <f t="shared" si="1"/>
        <v>0</v>
      </c>
      <c r="I42" s="84"/>
      <c r="J42" s="94"/>
      <c r="K42" s="86"/>
      <c r="L42" s="87"/>
    </row>
    <row r="43" spans="1:12" s="20" customFormat="1" ht="15">
      <c r="A43" s="77" t="s">
        <v>130</v>
      </c>
      <c r="B43" s="89"/>
      <c r="C43" s="104" t="s">
        <v>95</v>
      </c>
      <c r="D43" s="91" t="s">
        <v>96</v>
      </c>
      <c r="E43" s="92" t="s">
        <v>97</v>
      </c>
      <c r="F43" s="93">
        <v>1</v>
      </c>
      <c r="G43" s="83">
        <v>0</v>
      </c>
      <c r="H43" s="117">
        <f t="shared" si="1"/>
        <v>0</v>
      </c>
      <c r="I43" s="84"/>
      <c r="J43" s="94"/>
      <c r="K43" s="86"/>
      <c r="L43" s="87"/>
    </row>
    <row r="44" spans="1:12" s="20" customFormat="1" ht="15">
      <c r="A44" s="88"/>
      <c r="B44" s="89"/>
      <c r="C44" s="92"/>
      <c r="D44" s="105" t="s">
        <v>10</v>
      </c>
      <c r="E44" s="42"/>
      <c r="F44" s="42"/>
      <c r="G44" s="43" t="s">
        <v>3</v>
      </c>
      <c r="H44" s="119">
        <f>SUM(H12:H43)</f>
        <v>0</v>
      </c>
      <c r="I44" s="84"/>
      <c r="J44" s="94"/>
      <c r="K44" s="86"/>
      <c r="L44" s="87"/>
    </row>
    <row r="45" spans="1:12" s="20" customFormat="1" ht="15">
      <c r="A45" s="88"/>
      <c r="B45" s="89"/>
      <c r="C45" s="92"/>
      <c r="D45" s="106" t="s">
        <v>4</v>
      </c>
      <c r="E45" s="21"/>
      <c r="F45" s="21"/>
      <c r="G45" s="22" t="s">
        <v>3</v>
      </c>
      <c r="H45" s="120">
        <f>H44*0.21</f>
        <v>0</v>
      </c>
      <c r="I45" s="84"/>
      <c r="J45" s="94"/>
      <c r="K45" s="86"/>
      <c r="L45" s="87"/>
    </row>
    <row r="46" spans="1:12" s="20" customFormat="1" ht="16.5" thickBot="1">
      <c r="A46" s="107"/>
      <c r="B46" s="108"/>
      <c r="C46" s="109"/>
      <c r="D46" s="130" t="s">
        <v>11</v>
      </c>
      <c r="E46" s="110"/>
      <c r="F46" s="110"/>
      <c r="G46" s="111" t="s">
        <v>3</v>
      </c>
      <c r="H46" s="129">
        <f>H45+H44</f>
        <v>0</v>
      </c>
      <c r="I46" s="134"/>
      <c r="J46" s="94"/>
      <c r="K46" s="86"/>
      <c r="L46" s="87"/>
    </row>
    <row r="47" spans="1:12" s="20" customFormat="1" ht="15.75" thickTop="1">
      <c r="A47" s="121"/>
      <c r="B47" s="122"/>
      <c r="C47" s="123"/>
      <c r="D47" s="124"/>
      <c r="E47" s="124"/>
      <c r="F47" s="124"/>
      <c r="G47" s="125"/>
      <c r="H47" s="126"/>
      <c r="I47" s="131"/>
      <c r="J47" s="131"/>
      <c r="K47" s="132"/>
      <c r="L47" s="133"/>
    </row>
    <row r="48" spans="9:12" ht="12" customHeight="1">
      <c r="I48" s="53"/>
      <c r="J48" s="53"/>
      <c r="K48" s="54"/>
      <c r="L48" s="55"/>
    </row>
    <row r="49" spans="9:12" ht="12" customHeight="1">
      <c r="I49" s="53"/>
      <c r="J49" s="53"/>
      <c r="K49" s="54"/>
      <c r="L49" s="55"/>
    </row>
    <row r="50" spans="9:12" ht="12" customHeight="1">
      <c r="I50" s="52"/>
      <c r="J50" s="52"/>
      <c r="K50" s="20"/>
      <c r="L50" s="20"/>
    </row>
    <row r="51" spans="9:12" ht="12" customHeight="1">
      <c r="I51" s="52"/>
      <c r="J51" s="52"/>
      <c r="K51" s="20"/>
      <c r="L51" s="20"/>
    </row>
    <row r="52" spans="9:12" ht="12" customHeight="1">
      <c r="I52" s="52"/>
      <c r="J52" s="52"/>
      <c r="K52" s="20"/>
      <c r="L52" s="20"/>
    </row>
  </sheetData>
  <sheetProtection/>
  <mergeCells count="1">
    <mergeCell ref="C1:H1"/>
  </mergeCells>
  <printOptions/>
  <pageMargins left="0" right="0" top="0.3937007874015748" bottom="0.3937007874015748" header="0" footer="0"/>
  <pageSetup blackAndWhite="1" orientation="landscape" paperSize="9" scale="8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2020-02-10T11:36:58Z</cp:lastPrinted>
  <dcterms:created xsi:type="dcterms:W3CDTF">2014-05-16T09:31:30Z</dcterms:created>
  <dcterms:modified xsi:type="dcterms:W3CDTF">2022-07-27T05:06:28Z</dcterms:modified>
  <cp:category/>
  <cp:version/>
  <cp:contentType/>
  <cp:contentStatus/>
</cp:coreProperties>
</file>