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2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'rozpočet'!$A$4:$F$30</definedName>
  </definedNames>
  <calcPr fullCalcOnLoad="1"/>
</workbook>
</file>

<file path=xl/sharedStrings.xml><?xml version="1.0" encoding="utf-8"?>
<sst xmlns="http://schemas.openxmlformats.org/spreadsheetml/2006/main" count="167" uniqueCount="112">
  <si>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</si>
  <si>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</si>
  <si>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</si>
  <si>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</si>
  <si>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</si>
  <si>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</si>
  <si>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</si>
  <si>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</si>
  <si>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</si>
  <si>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</si>
  <si>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</si>
  <si>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</si>
  <si>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</si>
  <si>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</si>
  <si>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</si>
  <si>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</si>
  <si>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</si>
  <si>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</si>
  <si>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</si>
  <si>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</si>
  <si>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</si>
  <si>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</si>
  <si>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</si>
  <si>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</si>
  <si>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</si>
  <si>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</si>
  <si>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</si>
  <si>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</si>
  <si>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</si>
  <si>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</si>
  <si>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</si>
  <si>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</si>
  <si>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</si>
  <si>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</si>
  <si>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</si>
  <si>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</si>
  <si>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</si>
  <si>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</si>
  <si>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</si>
  <si>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</si>
  <si>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</si>
  <si>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</si>
  <si>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</si>
  <si>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</si>
  <si>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</si>
  <si>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</si>
  <si>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</si>
  <si>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</si>
  <si>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</si>
  <si>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</si>
  <si>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</si>
  <si>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</si>
  <si>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</si>
  <si>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</si>
  <si>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</si>
  <si>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</si>
  <si>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</si>
  <si>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</si>
  <si>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</si>
  <si>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</si>
  <si>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</si>
  <si>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</si>
  <si>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</si>
  <si>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</si>
  <si>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</si>
  <si>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</si>
  <si>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</si>
  <si>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</si>
  <si>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</si>
  <si>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</si>
  <si>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</si>
  <si>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</si>
  <si>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</si>
  <si>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</si>
  <si>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</si>
  <si>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</si>
  <si>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</si>
  <si>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</si>
  <si>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</si>
  <si>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</si>
  <si>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</si>
  <si>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</si>
  <si>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</si>
  <si>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</si>
  <si>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</si>
  <si>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</si>
  <si>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>574C06</t>
  </si>
  <si>
    <t>574A04</t>
  </si>
  <si>
    <t>čištění příkopu do 0,25m3/m s odvozem na skládku</t>
  </si>
  <si>
    <t xml:space="preserve">Zalévání spár dilatační asf. zálivkou  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</si>
  <si>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</si>
  <si>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</si>
  <si>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</si>
  <si>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</si>
  <si>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</si>
  <si>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</si>
  <si>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</si>
  <si>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</si>
  <si>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</si>
  <si>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</si>
  <si>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</si>
  <si>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</si>
  <si>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>km 16,120- km17,214</t>
  </si>
  <si>
    <t xml:space="preserve">Objekt:    sil.                  km  </t>
  </si>
  <si>
    <t>III/22940 Kroučová</t>
  </si>
  <si>
    <t xml:space="preserve"> III/22940 Kroučová</t>
  </si>
  <si>
    <t>00066001</t>
  </si>
  <si>
    <t>Stř. kraj, oblast Kladno, okres Rakovník, cestmistrovství Nové Strašecí, obec Kroučová</t>
  </si>
  <si>
    <t>Opravy silnice III. třídy v délce 1,094km</t>
  </si>
  <si>
    <t xml:space="preserve">vyrovnávka ACo11+   </t>
  </si>
  <si>
    <t xml:space="preserve">asfalt. beton ACO 11+  50/70 tl. 50 mm </t>
  </si>
  <si>
    <t>VDZ V2 - 12,5 cm , barvou,  základní, vč. předznačení a balotiny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</si>
</sst>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6" xfId="0" applyNumberFormat="1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0" xfId="0" applyNumberFormat="1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horizontal="center" vertical="center"/>
      <protection/>
    </xf>
    <xf numFmtId="4" fontId="18" fillId="0" borderId="31" xfId="0" applyNumberFormat="1" applyFont="1" applyBorder="1" applyAlignment="1" applyProtection="1">
      <alignment horizontal="right" vertical="top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top" wrapText="1"/>
      <protection/>
    </xf>
    <xf numFmtId="0" fontId="20" fillId="0" borderId="31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4" fontId="9" fillId="0" borderId="34" xfId="0" applyNumberFormat="1" applyFont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4" fontId="20" fillId="0" borderId="28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10" fillId="0" borderId="18" xfId="0" applyFont="1" applyFill="1" applyBorder="1" applyAlignment="1" applyProtection="1">
      <alignment horizontal="right" vertical="center"/>
      <protection/>
    </xf>
    <xf numFmtId="2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2" fontId="9" fillId="0" borderId="19" xfId="0" applyNumberFormat="1" applyFont="1" applyFill="1" applyBorder="1" applyAlignment="1" applyProtection="1">
      <alignment horizontal="right" vertical="center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center" vertical="center"/>
      <protection/>
    </xf>
    <xf numFmtId="4" fontId="9" fillId="35" borderId="13" xfId="0" applyNumberFormat="1" applyFont="1" applyFill="1" applyBorder="1" applyAlignment="1" applyProtection="1">
      <alignment horizontal="center" vertical="center"/>
      <protection/>
    </xf>
    <xf numFmtId="4" fontId="9" fillId="35" borderId="15" xfId="0" applyNumberFormat="1" applyFont="1" applyFill="1" applyBorder="1" applyAlignment="1" applyProtection="1">
      <alignment horizontal="center" vertical="center"/>
      <protection/>
    </xf>
    <xf numFmtId="39" fontId="9" fillId="35" borderId="15" xfId="0" applyNumberFormat="1" applyFont="1" applyFill="1" applyBorder="1" applyAlignment="1" applyProtection="1">
      <alignment vertical="center"/>
      <protection/>
    </xf>
    <xf numFmtId="39" fontId="9" fillId="35" borderId="19" xfId="0" applyNumberFormat="1" applyFont="1" applyFill="1" applyBorder="1" applyAlignment="1" applyProtection="1">
      <alignment vertical="center"/>
      <protection/>
    </xf>
    <xf numFmtId="4" fontId="9" fillId="35" borderId="13" xfId="0" applyNumberFormat="1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/>
      <protection/>
    </xf>
    <xf numFmtId="4" fontId="9" fillId="35" borderId="19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0" fontId="13" fillId="0" borderId="39" xfId="0" applyFont="1" applyBorder="1" applyAlignment="1" applyProtection="1">
      <alignment vertical="center" wrapText="1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7" sqref="L7"/>
    </sheetView>
  </sheetViews>
  <sheetFormatPr defaultColWidth="13.33203125" defaultRowHeight="10.5"/>
  <cols>
    <col min="1" max="1" width="13.33203125" style="39" customWidth="1"/>
    <col min="2" max="2" width="11.83203125" style="39" customWidth="1"/>
    <col min="3" max="3" width="25.33203125" style="39" customWidth="1"/>
    <col min="4" max="4" width="11.83203125" style="39" customWidth="1"/>
    <col min="5" max="5" width="19.33203125" style="39" customWidth="1"/>
    <col min="6" max="6" width="26.33203125" style="39" customWidth="1"/>
    <col min="7" max="7" width="13.33203125" style="39" customWidth="1"/>
    <col min="8" max="8" width="13.83203125" style="39" customWidth="1"/>
    <col min="9" max="9" width="26.16015625" style="39" customWidth="1"/>
    <col min="10" max="10" width="13.33203125" style="39" customWidth="1"/>
    <col min="11" max="11" width="13.66015625" style="39" bestFit="1" customWidth="1"/>
    <col min="12" max="16384" width="13.33203125" style="39" customWidth="1"/>
  </cols>
  <sheetData>
    <row r="1" spans="1:9" ht="28.5" customHeight="1" thickBot="1">
      <c r="A1" s="137" t="s">
        <v>18</v>
      </c>
      <c r="B1" s="138"/>
      <c r="C1" s="138"/>
      <c r="D1" s="138"/>
      <c r="E1" s="138"/>
      <c r="F1" s="138"/>
      <c r="G1" s="138"/>
      <c r="H1" s="138"/>
      <c r="I1" s="138"/>
    </row>
    <row r="2" spans="1:10" ht="12.75" customHeight="1">
      <c r="A2" s="139" t="s">
        <v>19</v>
      </c>
      <c r="B2" s="140"/>
      <c r="C2" s="143" t="s">
        <v>105</v>
      </c>
      <c r="D2" s="143"/>
      <c r="E2" s="145" t="s">
        <v>20</v>
      </c>
      <c r="F2" s="145" t="s">
        <v>21</v>
      </c>
      <c r="G2" s="140"/>
      <c r="H2" s="145" t="s">
        <v>22</v>
      </c>
      <c r="I2" s="146" t="s">
        <v>106</v>
      </c>
      <c r="J2" s="40"/>
    </row>
    <row r="3" spans="1:10" ht="12.75">
      <c r="A3" s="141"/>
      <c r="B3" s="142"/>
      <c r="C3" s="144"/>
      <c r="D3" s="144"/>
      <c r="E3" s="142"/>
      <c r="F3" s="142"/>
      <c r="G3" s="142"/>
      <c r="H3" s="142"/>
      <c r="I3" s="147"/>
      <c r="J3" s="40"/>
    </row>
    <row r="4" spans="1:10" ht="12.75">
      <c r="A4" s="148" t="s">
        <v>23</v>
      </c>
      <c r="B4" s="142"/>
      <c r="C4" s="149" t="s">
        <v>108</v>
      </c>
      <c r="D4" s="150"/>
      <c r="E4" s="151" t="s">
        <v>24</v>
      </c>
      <c r="F4" s="151"/>
      <c r="G4" s="142"/>
      <c r="H4" s="151" t="s">
        <v>22</v>
      </c>
      <c r="I4" s="152"/>
      <c r="J4" s="40"/>
    </row>
    <row r="5" spans="1:10" ht="12.75">
      <c r="A5" s="141"/>
      <c r="B5" s="142"/>
      <c r="C5" s="150"/>
      <c r="D5" s="150"/>
      <c r="E5" s="142"/>
      <c r="F5" s="142"/>
      <c r="G5" s="142"/>
      <c r="H5" s="142"/>
      <c r="I5" s="147"/>
      <c r="J5" s="40"/>
    </row>
    <row r="6" spans="1:10" ht="12.75" customHeight="1">
      <c r="A6" s="148" t="s">
        <v>25</v>
      </c>
      <c r="B6" s="142"/>
      <c r="C6" s="153" t="s">
        <v>107</v>
      </c>
      <c r="D6" s="154"/>
      <c r="E6" s="151" t="s">
        <v>26</v>
      </c>
      <c r="F6" s="151"/>
      <c r="G6" s="142"/>
      <c r="H6" s="151" t="s">
        <v>22</v>
      </c>
      <c r="I6" s="152"/>
      <c r="J6" s="40"/>
    </row>
    <row r="7" spans="1:10" ht="27" customHeight="1">
      <c r="A7" s="141"/>
      <c r="B7" s="142"/>
      <c r="C7" s="155"/>
      <c r="D7" s="156"/>
      <c r="E7" s="142"/>
      <c r="F7" s="142"/>
      <c r="G7" s="142"/>
      <c r="H7" s="142"/>
      <c r="I7" s="147"/>
      <c r="J7" s="40"/>
    </row>
    <row r="8" spans="1:10" ht="12.75">
      <c r="A8" s="148" t="s">
        <v>27</v>
      </c>
      <c r="B8" s="142"/>
      <c r="C8" s="157"/>
      <c r="D8" s="142"/>
      <c r="E8" s="151" t="s">
        <v>28</v>
      </c>
      <c r="F8" s="142"/>
      <c r="G8" s="142"/>
      <c r="H8" s="151" t="s">
        <v>29</v>
      </c>
      <c r="I8" s="152"/>
      <c r="J8" s="40"/>
    </row>
    <row r="9" spans="1:10" ht="12.75">
      <c r="A9" s="141"/>
      <c r="B9" s="142"/>
      <c r="C9" s="142"/>
      <c r="D9" s="142"/>
      <c r="E9" s="142"/>
      <c r="F9" s="142"/>
      <c r="G9" s="142"/>
      <c r="H9" s="142"/>
      <c r="I9" s="147"/>
      <c r="J9" s="40"/>
    </row>
    <row r="10" spans="1:10" ht="12.75">
      <c r="A10" s="148" t="s">
        <v>30</v>
      </c>
      <c r="B10" s="142"/>
      <c r="C10" s="151"/>
      <c r="D10" s="142"/>
      <c r="E10" s="151" t="s">
        <v>31</v>
      </c>
      <c r="F10" s="151"/>
      <c r="G10" s="142"/>
      <c r="H10" s="151" t="s">
        <v>32</v>
      </c>
      <c r="I10" s="158"/>
      <c r="J10" s="40"/>
    </row>
    <row r="11" spans="1:10" ht="12.75">
      <c r="A11" s="141"/>
      <c r="B11" s="142"/>
      <c r="C11" s="142"/>
      <c r="D11" s="142"/>
      <c r="E11" s="142"/>
      <c r="F11" s="142"/>
      <c r="G11" s="142"/>
      <c r="H11" s="142"/>
      <c r="I11" s="147"/>
      <c r="J11" s="40"/>
    </row>
    <row r="12" spans="1:9" ht="23.25" customHeight="1" thickBot="1">
      <c r="A12" s="159" t="s">
        <v>33</v>
      </c>
      <c r="B12" s="160"/>
      <c r="C12" s="160"/>
      <c r="D12" s="160"/>
      <c r="E12" s="160"/>
      <c r="F12" s="160"/>
      <c r="G12" s="160"/>
      <c r="H12" s="160"/>
      <c r="I12" s="161"/>
    </row>
    <row r="13" spans="1:10" ht="26.25" customHeight="1">
      <c r="A13" s="41" t="s">
        <v>34</v>
      </c>
      <c r="B13" s="162" t="s">
        <v>35</v>
      </c>
      <c r="C13" s="163"/>
      <c r="D13" s="42" t="s">
        <v>36</v>
      </c>
      <c r="E13" s="162" t="s">
        <v>37</v>
      </c>
      <c r="F13" s="163"/>
      <c r="G13" s="42" t="s">
        <v>38</v>
      </c>
      <c r="H13" s="162" t="s">
        <v>39</v>
      </c>
      <c r="I13" s="164"/>
      <c r="J13" s="40"/>
    </row>
    <row r="14" spans="1:10" ht="15" customHeight="1">
      <c r="A14" s="43" t="s">
        <v>40</v>
      </c>
      <c r="B14" s="44" t="s">
        <v>41</v>
      </c>
      <c r="C14" s="45">
        <f>SUM(rozpočet!F27)</f>
        <v>0</v>
      </c>
      <c r="D14" s="165" t="s">
        <v>42</v>
      </c>
      <c r="E14" s="166"/>
      <c r="F14" s="45">
        <v>0</v>
      </c>
      <c r="G14" s="165" t="s">
        <v>43</v>
      </c>
      <c r="H14" s="166"/>
      <c r="I14" s="46">
        <v>0</v>
      </c>
      <c r="J14" s="40"/>
    </row>
    <row r="15" spans="1:11" ht="15" customHeight="1">
      <c r="A15" s="43"/>
      <c r="B15" s="44" t="s">
        <v>44</v>
      </c>
      <c r="C15" s="45">
        <v>0</v>
      </c>
      <c r="D15" s="165" t="s">
        <v>45</v>
      </c>
      <c r="E15" s="166"/>
      <c r="F15" s="45">
        <v>0</v>
      </c>
      <c r="G15" s="165" t="s">
        <v>46</v>
      </c>
      <c r="H15" s="166"/>
      <c r="I15" s="46">
        <v>0</v>
      </c>
      <c r="J15" s="40"/>
      <c r="K15" s="47"/>
    </row>
    <row r="16" spans="1:10" ht="15" customHeight="1">
      <c r="A16" s="43" t="s">
        <v>47</v>
      </c>
      <c r="B16" s="44" t="s">
        <v>41</v>
      </c>
      <c r="C16" s="45">
        <v>0</v>
      </c>
      <c r="D16" s="165" t="s">
        <v>48</v>
      </c>
      <c r="E16" s="166"/>
      <c r="F16" s="45">
        <v>0</v>
      </c>
      <c r="G16" s="165" t="s">
        <v>49</v>
      </c>
      <c r="H16" s="166"/>
      <c r="I16" s="46">
        <v>0</v>
      </c>
      <c r="J16" s="40"/>
    </row>
    <row r="17" spans="1:10" ht="15" customHeight="1">
      <c r="A17" s="43"/>
      <c r="B17" s="44" t="s">
        <v>44</v>
      </c>
      <c r="C17" s="45">
        <v>0</v>
      </c>
      <c r="D17" s="165"/>
      <c r="E17" s="166"/>
      <c r="F17" s="48"/>
      <c r="G17" s="165" t="s">
        <v>50</v>
      </c>
      <c r="H17" s="166"/>
      <c r="I17" s="46">
        <v>0</v>
      </c>
      <c r="J17" s="40"/>
    </row>
    <row r="18" spans="1:10" ht="15" customHeight="1">
      <c r="A18" s="43" t="s">
        <v>51</v>
      </c>
      <c r="B18" s="44" t="s">
        <v>41</v>
      </c>
      <c r="C18" s="45">
        <v>0</v>
      </c>
      <c r="D18" s="165"/>
      <c r="E18" s="166"/>
      <c r="F18" s="48"/>
      <c r="G18" s="165" t="s">
        <v>52</v>
      </c>
      <c r="H18" s="166"/>
      <c r="I18" s="46">
        <v>0</v>
      </c>
      <c r="J18" s="40"/>
    </row>
    <row r="19" spans="1:10" ht="15" customHeight="1">
      <c r="A19" s="43"/>
      <c r="B19" s="44" t="s">
        <v>44</v>
      </c>
      <c r="C19" s="45">
        <v>0</v>
      </c>
      <c r="D19" s="165"/>
      <c r="E19" s="166"/>
      <c r="F19" s="48"/>
      <c r="G19" s="165" t="s">
        <v>53</v>
      </c>
      <c r="H19" s="166"/>
      <c r="I19" s="46">
        <v>0</v>
      </c>
      <c r="J19" s="40"/>
    </row>
    <row r="20" spans="1:10" ht="15" customHeight="1">
      <c r="A20" s="167" t="s">
        <v>54</v>
      </c>
      <c r="B20" s="168"/>
      <c r="C20" s="45">
        <v>0</v>
      </c>
      <c r="D20" s="165"/>
      <c r="E20" s="166"/>
      <c r="F20" s="48"/>
      <c r="G20" s="165"/>
      <c r="H20" s="166"/>
      <c r="I20" s="49"/>
      <c r="J20" s="40"/>
    </row>
    <row r="21" spans="1:10" ht="15" customHeight="1">
      <c r="A21" s="167" t="s">
        <v>55</v>
      </c>
      <c r="B21" s="168"/>
      <c r="C21" s="45">
        <v>0</v>
      </c>
      <c r="D21" s="165"/>
      <c r="E21" s="166"/>
      <c r="F21" s="48"/>
      <c r="G21" s="165"/>
      <c r="H21" s="166"/>
      <c r="I21" s="49"/>
      <c r="J21" s="40"/>
    </row>
    <row r="22" spans="1:10" ht="16.5" customHeight="1">
      <c r="A22" s="167" t="s">
        <v>56</v>
      </c>
      <c r="B22" s="168"/>
      <c r="C22" s="45">
        <f>SUM(C14:C21)</f>
        <v>0</v>
      </c>
      <c r="D22" s="169" t="s">
        <v>57</v>
      </c>
      <c r="E22" s="168"/>
      <c r="F22" s="45">
        <f>SUM(F14:F21)</f>
        <v>0</v>
      </c>
      <c r="G22" s="169" t="s">
        <v>58</v>
      </c>
      <c r="H22" s="168"/>
      <c r="I22" s="46">
        <f>SUM(I14:I21)</f>
        <v>0</v>
      </c>
      <c r="J22" s="40"/>
    </row>
    <row r="23" spans="1:9" ht="12.7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" customHeight="1">
      <c r="A24" s="170" t="s">
        <v>59</v>
      </c>
      <c r="B24" s="171"/>
      <c r="C24" s="53">
        <v>0</v>
      </c>
      <c r="D24" s="40"/>
      <c r="E24" s="40"/>
      <c r="F24" s="40"/>
      <c r="G24" s="40"/>
      <c r="H24" s="40"/>
      <c r="I24" s="54"/>
    </row>
    <row r="25" spans="1:10" ht="15" customHeight="1">
      <c r="A25" s="170" t="s">
        <v>60</v>
      </c>
      <c r="B25" s="171"/>
      <c r="C25" s="53">
        <v>0</v>
      </c>
      <c r="D25" s="172" t="s">
        <v>61</v>
      </c>
      <c r="E25" s="171"/>
      <c r="F25" s="53">
        <f>ROUND(C25*(14/100),2)</f>
        <v>0</v>
      </c>
      <c r="G25" s="172" t="s">
        <v>13</v>
      </c>
      <c r="H25" s="171"/>
      <c r="I25" s="55">
        <f>SUM(C24:C26)</f>
        <v>0</v>
      </c>
      <c r="J25" s="40"/>
    </row>
    <row r="26" spans="1:10" ht="15" customHeight="1">
      <c r="A26" s="170" t="s">
        <v>62</v>
      </c>
      <c r="B26" s="171"/>
      <c r="C26" s="53">
        <f>C22+F22*I22</f>
        <v>0</v>
      </c>
      <c r="D26" s="172" t="s">
        <v>6</v>
      </c>
      <c r="E26" s="171"/>
      <c r="F26" s="53">
        <f>ROUND(C26*(21/100),2)</f>
        <v>0</v>
      </c>
      <c r="G26" s="172" t="s">
        <v>63</v>
      </c>
      <c r="H26" s="171"/>
      <c r="I26" s="55">
        <f>SUM(F25:F26)+I25</f>
        <v>0</v>
      </c>
      <c r="J26" s="40"/>
    </row>
    <row r="27" spans="1:9" ht="12.75">
      <c r="A27" s="56"/>
      <c r="B27" s="40"/>
      <c r="C27" s="40"/>
      <c r="D27" s="40"/>
      <c r="E27" s="40"/>
      <c r="F27" s="40"/>
      <c r="G27" s="40"/>
      <c r="H27" s="40"/>
      <c r="I27" s="54"/>
    </row>
    <row r="28" spans="1:10" ht="14.25" customHeight="1">
      <c r="A28" s="173" t="s">
        <v>64</v>
      </c>
      <c r="B28" s="174"/>
      <c r="C28" s="175"/>
      <c r="D28" s="176" t="s">
        <v>65</v>
      </c>
      <c r="E28" s="174"/>
      <c r="F28" s="175"/>
      <c r="G28" s="176" t="s">
        <v>66</v>
      </c>
      <c r="H28" s="174"/>
      <c r="I28" s="177"/>
      <c r="J28" s="40"/>
    </row>
    <row r="29" spans="1:10" ht="14.25" customHeight="1">
      <c r="A29" s="178"/>
      <c r="B29" s="179"/>
      <c r="C29" s="180"/>
      <c r="D29" s="181"/>
      <c r="E29" s="179"/>
      <c r="F29" s="180"/>
      <c r="G29" s="181"/>
      <c r="H29" s="179"/>
      <c r="I29" s="182"/>
      <c r="J29" s="40"/>
    </row>
    <row r="30" spans="1:10" ht="14.25" customHeight="1">
      <c r="A30" s="178"/>
      <c r="B30" s="179"/>
      <c r="C30" s="180"/>
      <c r="D30" s="181"/>
      <c r="E30" s="179"/>
      <c r="F30" s="180"/>
      <c r="G30" s="181"/>
      <c r="H30" s="179"/>
      <c r="I30" s="182"/>
      <c r="J30" s="40"/>
    </row>
    <row r="31" spans="1:10" ht="14.25" customHeight="1">
      <c r="A31" s="178"/>
      <c r="B31" s="179"/>
      <c r="C31" s="180"/>
      <c r="D31" s="181"/>
      <c r="E31" s="179"/>
      <c r="F31" s="180"/>
      <c r="G31" s="181"/>
      <c r="H31" s="179"/>
      <c r="I31" s="182"/>
      <c r="J31" s="40"/>
    </row>
    <row r="32" spans="1:10" ht="14.25" customHeight="1" thickBot="1">
      <c r="A32" s="183" t="s">
        <v>67</v>
      </c>
      <c r="B32" s="184"/>
      <c r="C32" s="185"/>
      <c r="D32" s="186" t="s">
        <v>67</v>
      </c>
      <c r="E32" s="184"/>
      <c r="F32" s="185"/>
      <c r="G32" s="186" t="s">
        <v>67</v>
      </c>
      <c r="H32" s="184"/>
      <c r="I32" s="187"/>
      <c r="J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4">
      <selection activeCell="E19" sqref="E1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8" hidden="1" customWidth="1"/>
    <col min="8" max="8" width="10.5" style="6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88" t="s">
        <v>5</v>
      </c>
      <c r="B1" s="188"/>
      <c r="C1" s="188"/>
      <c r="D1" s="188"/>
      <c r="E1" s="188"/>
      <c r="F1" s="188"/>
      <c r="H1" s="63"/>
    </row>
    <row r="2" spans="1:8" s="6" customFormat="1" ht="12.75" customHeight="1">
      <c r="A2" s="20" t="s">
        <v>70</v>
      </c>
      <c r="B2" s="7" t="s">
        <v>104</v>
      </c>
      <c r="C2" s="21" t="s">
        <v>5</v>
      </c>
      <c r="D2" s="7"/>
      <c r="E2" s="7"/>
      <c r="F2" s="7"/>
      <c r="G2" s="64"/>
      <c r="H2" s="63"/>
    </row>
    <row r="3" spans="1:8" s="6" customFormat="1" ht="12.75" customHeight="1">
      <c r="A3" s="20" t="s">
        <v>103</v>
      </c>
      <c r="B3" s="7" t="s">
        <v>102</v>
      </c>
      <c r="C3" s="7"/>
      <c r="D3" s="7"/>
      <c r="E3" s="14"/>
      <c r="F3" s="7"/>
      <c r="G3" s="64"/>
      <c r="H3" s="63"/>
    </row>
    <row r="4" spans="1:8" s="6" customFormat="1" ht="13.5" customHeight="1">
      <c r="A4" s="8"/>
      <c r="B4" s="7"/>
      <c r="C4" s="8"/>
      <c r="D4" s="7"/>
      <c r="E4" s="7"/>
      <c r="F4" s="7"/>
      <c r="G4" s="64"/>
      <c r="H4" s="63"/>
    </row>
    <row r="5" spans="1:8" s="6" customFormat="1" ht="1.5" customHeight="1">
      <c r="A5" s="9"/>
      <c r="B5" s="10"/>
      <c r="C5" s="11"/>
      <c r="D5" s="10"/>
      <c r="E5" s="12"/>
      <c r="F5" s="13"/>
      <c r="G5" s="65"/>
      <c r="H5" s="63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6"/>
      <c r="H6" s="63"/>
    </row>
    <row r="7" spans="1:8" s="6" customFormat="1" ht="12.75" customHeight="1">
      <c r="A7" s="14" t="s">
        <v>1</v>
      </c>
      <c r="B7" s="14"/>
      <c r="C7" s="18"/>
      <c r="D7" s="14" t="s">
        <v>71</v>
      </c>
      <c r="E7" s="14"/>
      <c r="F7" s="61" t="s">
        <v>5</v>
      </c>
      <c r="G7" s="66" t="s">
        <v>71</v>
      </c>
      <c r="H7" s="63"/>
    </row>
    <row r="8" spans="1:8" s="6" customFormat="1" ht="12.75" customHeight="1">
      <c r="A8" s="14" t="s">
        <v>68</v>
      </c>
      <c r="B8" s="15"/>
      <c r="C8" s="19"/>
      <c r="D8" s="15" t="s">
        <v>72</v>
      </c>
      <c r="E8" s="16" t="s">
        <v>5</v>
      </c>
      <c r="F8" s="62" t="s">
        <v>5</v>
      </c>
      <c r="G8" s="66" t="s">
        <v>72</v>
      </c>
      <c r="H8" s="63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7"/>
      <c r="H9" s="63"/>
    </row>
    <row r="10" ht="24" customHeight="1" thickBot="1">
      <c r="B10" s="3">
        <v>1</v>
      </c>
    </row>
    <row r="11" spans="1:10" s="22" customFormat="1" ht="35.25" customHeight="1" thickBot="1">
      <c r="A11" s="115" t="s">
        <v>99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0" t="s">
        <v>83</v>
      </c>
      <c r="H11" s="71" t="s">
        <v>84</v>
      </c>
      <c r="I11" s="58"/>
      <c r="J11" s="58" t="s">
        <v>73</v>
      </c>
    </row>
    <row r="12" spans="1:10" s="22" customFormat="1" ht="15">
      <c r="A12" s="83" t="s">
        <v>11</v>
      </c>
      <c r="B12" s="84" t="s">
        <v>16</v>
      </c>
      <c r="C12" s="122" t="s">
        <v>12</v>
      </c>
      <c r="D12" s="125">
        <v>1</v>
      </c>
      <c r="E12" s="130">
        <v>0</v>
      </c>
      <c r="F12" s="126">
        <f aca="true" t="shared" si="0" ref="F12:F26">E12*D12</f>
        <v>0</v>
      </c>
      <c r="G12" s="72"/>
      <c r="H12" s="73"/>
      <c r="I12" s="74"/>
      <c r="J12" s="58"/>
    </row>
    <row r="13" spans="1:10" s="22" customFormat="1" ht="15">
      <c r="A13" s="85">
        <v>113728</v>
      </c>
      <c r="B13" s="86" t="s">
        <v>82</v>
      </c>
      <c r="C13" s="123" t="s">
        <v>74</v>
      </c>
      <c r="D13" s="104">
        <v>72</v>
      </c>
      <c r="E13" s="131">
        <v>0</v>
      </c>
      <c r="F13" s="46">
        <f t="shared" si="0"/>
        <v>0</v>
      </c>
      <c r="G13" s="75" t="s">
        <v>5</v>
      </c>
      <c r="H13" s="76" t="s">
        <v>5</v>
      </c>
      <c r="I13" s="77"/>
      <c r="J13" s="59"/>
    </row>
    <row r="14" spans="1:10" s="22" customFormat="1" ht="15">
      <c r="A14" s="85">
        <v>919111</v>
      </c>
      <c r="B14" s="86" t="s">
        <v>81</v>
      </c>
      <c r="C14" s="123" t="s">
        <v>17</v>
      </c>
      <c r="D14" s="104">
        <v>38</v>
      </c>
      <c r="E14" s="131">
        <v>0</v>
      </c>
      <c r="F14" s="46">
        <f t="shared" si="0"/>
        <v>0</v>
      </c>
      <c r="G14" s="75"/>
      <c r="H14" s="78"/>
      <c r="I14" s="77"/>
      <c r="J14" s="59" t="s">
        <v>5</v>
      </c>
    </row>
    <row r="15" spans="1:10" s="22" customFormat="1" ht="15">
      <c r="A15" s="85">
        <v>93818</v>
      </c>
      <c r="B15" s="86" t="s">
        <v>80</v>
      </c>
      <c r="C15" s="123" t="s">
        <v>2</v>
      </c>
      <c r="D15" s="104">
        <v>5520</v>
      </c>
      <c r="E15" s="131">
        <v>0</v>
      </c>
      <c r="F15" s="46">
        <f t="shared" si="0"/>
        <v>0</v>
      </c>
      <c r="G15" s="75"/>
      <c r="H15" s="78"/>
      <c r="I15" s="77"/>
      <c r="J15" s="59" t="s">
        <v>5</v>
      </c>
    </row>
    <row r="16" spans="1:10" s="22" customFormat="1" ht="15">
      <c r="A16" s="85" t="s">
        <v>87</v>
      </c>
      <c r="B16" s="86" t="s">
        <v>109</v>
      </c>
      <c r="C16" s="123" t="s">
        <v>74</v>
      </c>
      <c r="D16" s="104">
        <v>168</v>
      </c>
      <c r="E16" s="131">
        <v>0</v>
      </c>
      <c r="F16" s="46">
        <f t="shared" si="0"/>
        <v>0</v>
      </c>
      <c r="G16" s="75"/>
      <c r="H16" s="78"/>
      <c r="I16" s="77"/>
      <c r="J16" s="59"/>
    </row>
    <row r="17" spans="1:10" s="22" customFormat="1" ht="15">
      <c r="A17" s="85">
        <v>572223</v>
      </c>
      <c r="B17" s="86" t="s">
        <v>76</v>
      </c>
      <c r="C17" s="123" t="s">
        <v>2</v>
      </c>
      <c r="D17" s="104">
        <v>5520</v>
      </c>
      <c r="E17" s="131">
        <v>0</v>
      </c>
      <c r="F17" s="46">
        <f t="shared" si="0"/>
        <v>0</v>
      </c>
      <c r="G17" s="75"/>
      <c r="H17" s="78"/>
      <c r="I17" s="77"/>
      <c r="J17" s="59"/>
    </row>
    <row r="18" spans="1:10" s="57" customFormat="1" ht="15">
      <c r="A18" s="87" t="s">
        <v>75</v>
      </c>
      <c r="B18" s="88" t="s">
        <v>110</v>
      </c>
      <c r="C18" s="123" t="s">
        <v>2</v>
      </c>
      <c r="D18" s="104">
        <v>5520</v>
      </c>
      <c r="E18" s="131">
        <v>0</v>
      </c>
      <c r="F18" s="46">
        <f t="shared" si="0"/>
        <v>0</v>
      </c>
      <c r="G18" s="75"/>
      <c r="H18" s="78"/>
      <c r="I18" s="77"/>
      <c r="J18" s="59"/>
    </row>
    <row r="19" spans="1:13" s="22" customFormat="1" ht="21" customHeight="1">
      <c r="A19" s="85" t="s">
        <v>11</v>
      </c>
      <c r="B19" s="86" t="s">
        <v>69</v>
      </c>
      <c r="C19" s="123" t="s">
        <v>2</v>
      </c>
      <c r="D19" s="104">
        <v>180</v>
      </c>
      <c r="E19" s="129">
        <f>SUM(sanace!F13)</f>
        <v>0</v>
      </c>
      <c r="F19" s="46">
        <f t="shared" si="0"/>
        <v>0</v>
      </c>
      <c r="G19" s="75"/>
      <c r="H19" s="78"/>
      <c r="I19" s="77"/>
      <c r="J19" s="60" t="s">
        <v>5</v>
      </c>
      <c r="M19" s="82"/>
    </row>
    <row r="20" spans="1:10" s="22" customFormat="1" ht="15">
      <c r="A20" s="85">
        <v>113761</v>
      </c>
      <c r="B20" s="86" t="s">
        <v>79</v>
      </c>
      <c r="C20" s="123" t="s">
        <v>4</v>
      </c>
      <c r="D20" s="104">
        <v>38</v>
      </c>
      <c r="E20" s="131">
        <v>0</v>
      </c>
      <c r="F20" s="46">
        <f t="shared" si="0"/>
        <v>0</v>
      </c>
      <c r="G20" s="75"/>
      <c r="H20" s="78"/>
      <c r="I20" s="77"/>
      <c r="J20" s="59" t="s">
        <v>5</v>
      </c>
    </row>
    <row r="21" spans="1:10" s="22" customFormat="1" ht="15">
      <c r="A21" s="85">
        <v>931312</v>
      </c>
      <c r="B21" s="86" t="s">
        <v>89</v>
      </c>
      <c r="C21" s="123" t="s">
        <v>4</v>
      </c>
      <c r="D21" s="104">
        <v>38</v>
      </c>
      <c r="E21" s="131">
        <v>0</v>
      </c>
      <c r="F21" s="46">
        <f t="shared" si="0"/>
        <v>0</v>
      </c>
      <c r="G21" s="75"/>
      <c r="H21" s="78"/>
      <c r="I21" s="77"/>
      <c r="J21" s="59" t="s">
        <v>5</v>
      </c>
    </row>
    <row r="22" spans="1:10" s="22" customFormat="1" ht="15">
      <c r="A22" s="85">
        <v>12922</v>
      </c>
      <c r="B22" s="86" t="s">
        <v>85</v>
      </c>
      <c r="C22" s="123" t="s">
        <v>2</v>
      </c>
      <c r="D22" s="104">
        <v>523</v>
      </c>
      <c r="E22" s="132">
        <v>0</v>
      </c>
      <c r="F22" s="46">
        <f t="shared" si="0"/>
        <v>0</v>
      </c>
      <c r="G22" s="75">
        <v>0.126</v>
      </c>
      <c r="H22" s="76">
        <f>D22*G22</f>
        <v>65.898</v>
      </c>
      <c r="I22" s="77"/>
      <c r="J22" s="59"/>
    </row>
    <row r="23" spans="1:10" s="22" customFormat="1" ht="15">
      <c r="A23" s="85">
        <v>56962</v>
      </c>
      <c r="B23" s="86" t="s">
        <v>77</v>
      </c>
      <c r="C23" s="123" t="s">
        <v>2</v>
      </c>
      <c r="D23" s="104">
        <v>523</v>
      </c>
      <c r="E23" s="132">
        <v>0</v>
      </c>
      <c r="F23" s="46">
        <f t="shared" si="0"/>
        <v>0</v>
      </c>
      <c r="G23" s="75"/>
      <c r="H23" s="78"/>
      <c r="I23" s="77"/>
      <c r="J23" s="59"/>
    </row>
    <row r="24" spans="1:10" s="22" customFormat="1" ht="15">
      <c r="A24" s="85">
        <v>12931</v>
      </c>
      <c r="B24" s="86" t="s">
        <v>88</v>
      </c>
      <c r="C24" s="123" t="s">
        <v>4</v>
      </c>
      <c r="D24" s="104">
        <v>1046</v>
      </c>
      <c r="E24" s="132">
        <v>0</v>
      </c>
      <c r="F24" s="46">
        <f>E24*D24</f>
        <v>0</v>
      </c>
      <c r="G24" s="75">
        <v>0.3</v>
      </c>
      <c r="H24" s="76">
        <f>D24*G24</f>
        <v>313.8</v>
      </c>
      <c r="I24" s="77"/>
      <c r="J24" s="59"/>
    </row>
    <row r="25" spans="1:10" s="22" customFormat="1" ht="15">
      <c r="A25" s="89" t="s">
        <v>90</v>
      </c>
      <c r="B25" s="86" t="s">
        <v>78</v>
      </c>
      <c r="C25" s="123" t="s">
        <v>3</v>
      </c>
      <c r="D25" s="104">
        <v>105</v>
      </c>
      <c r="E25" s="132">
        <v>0</v>
      </c>
      <c r="F25" s="46">
        <f t="shared" si="0"/>
        <v>0</v>
      </c>
      <c r="G25" s="75"/>
      <c r="H25" s="78"/>
      <c r="I25" s="77"/>
      <c r="J25" s="59"/>
    </row>
    <row r="26" spans="1:10" s="22" customFormat="1" ht="15.75" thickBot="1">
      <c r="A26" s="90">
        <v>915111</v>
      </c>
      <c r="B26" s="91" t="s">
        <v>111</v>
      </c>
      <c r="C26" s="124" t="s">
        <v>2</v>
      </c>
      <c r="D26" s="127">
        <v>269</v>
      </c>
      <c r="E26" s="133">
        <v>0</v>
      </c>
      <c r="F26" s="128">
        <f t="shared" si="0"/>
        <v>0</v>
      </c>
      <c r="G26" s="72"/>
      <c r="H26" s="73"/>
      <c r="I26" s="74"/>
      <c r="J26" s="58"/>
    </row>
    <row r="27" spans="1:10" s="22" customFormat="1" ht="15.75">
      <c r="A27" s="119"/>
      <c r="B27" s="84" t="s">
        <v>13</v>
      </c>
      <c r="C27" s="92"/>
      <c r="D27" s="84"/>
      <c r="E27" s="117" t="s">
        <v>5</v>
      </c>
      <c r="F27" s="121">
        <f>SUM(F12:F26)</f>
        <v>0</v>
      </c>
      <c r="G27" s="80"/>
      <c r="H27" s="80"/>
      <c r="I27" s="81"/>
      <c r="J27" s="82"/>
    </row>
    <row r="28" spans="1:10" s="22" customFormat="1" ht="15">
      <c r="A28" s="118"/>
      <c r="B28" s="30" t="s">
        <v>6</v>
      </c>
      <c r="C28" s="30"/>
      <c r="D28" s="30"/>
      <c r="E28" s="32" t="s">
        <v>5</v>
      </c>
      <c r="F28" s="33">
        <f>F27*0.21</f>
        <v>0</v>
      </c>
      <c r="G28" s="80"/>
      <c r="H28" s="80"/>
      <c r="I28" s="81"/>
      <c r="J28" s="82"/>
    </row>
    <row r="29" spans="1:10" s="22" customFormat="1" ht="16.5" thickBot="1">
      <c r="A29" s="34"/>
      <c r="B29" s="35" t="s">
        <v>14</v>
      </c>
      <c r="C29" s="35"/>
      <c r="D29" s="35"/>
      <c r="E29" s="36" t="s">
        <v>5</v>
      </c>
      <c r="F29" s="120">
        <f>F28+F27</f>
        <v>0</v>
      </c>
      <c r="G29" s="80"/>
      <c r="H29" s="80"/>
      <c r="I29" s="81"/>
      <c r="J29" s="82"/>
    </row>
    <row r="30" spans="7:10" ht="24" customHeight="1">
      <c r="G30" s="80"/>
      <c r="H30" s="80"/>
      <c r="I30" s="81"/>
      <c r="J30" s="82"/>
    </row>
    <row r="31" spans="7:10" ht="12" customHeight="1">
      <c r="G31" s="80"/>
      <c r="H31" s="80"/>
      <c r="I31" s="81"/>
      <c r="J31" s="82"/>
    </row>
    <row r="32" spans="7:10" ht="12" customHeight="1">
      <c r="G32" s="80"/>
      <c r="H32" s="80"/>
      <c r="I32" s="81"/>
      <c r="J32" s="82"/>
    </row>
    <row r="33" spans="7:10" ht="12" customHeight="1">
      <c r="G33" s="79"/>
      <c r="H33" s="79"/>
      <c r="I33" s="22"/>
      <c r="J33" s="22"/>
    </row>
    <row r="34" spans="7:10" ht="12" customHeight="1">
      <c r="G34" s="79"/>
      <c r="H34" s="79"/>
      <c r="I34" s="22"/>
      <c r="J34" s="22"/>
    </row>
    <row r="35" spans="7:10" ht="12" customHeight="1">
      <c r="G35" s="79"/>
      <c r="H35" s="79"/>
      <c r="I35" s="22"/>
      <c r="J3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D9" sqref="D9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188" t="s">
        <v>5</v>
      </c>
      <c r="B1" s="188"/>
      <c r="C1" s="188"/>
      <c r="D1" s="188"/>
      <c r="E1" s="188"/>
      <c r="F1" s="188"/>
      <c r="G1" s="188"/>
    </row>
    <row r="2" spans="1:7" s="6" customFormat="1" ht="21.75" customHeight="1">
      <c r="A2" s="93" t="s">
        <v>91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93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15" t="s">
        <v>99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92</v>
      </c>
      <c r="C6" s="28" t="s">
        <v>2</v>
      </c>
      <c r="D6" s="94">
        <v>1</v>
      </c>
      <c r="E6" s="134">
        <v>0</v>
      </c>
      <c r="F6" s="95">
        <f aca="true" t="shared" si="0" ref="F6:F11">E6*D6</f>
        <v>0</v>
      </c>
      <c r="I6" s="96"/>
      <c r="K6" s="97"/>
    </row>
    <row r="7" spans="1:11" s="101" customFormat="1" ht="30">
      <c r="A7" s="114" t="s">
        <v>98</v>
      </c>
      <c r="B7" s="98" t="s">
        <v>93</v>
      </c>
      <c r="C7" s="31" t="s">
        <v>3</v>
      </c>
      <c r="D7" s="99">
        <v>0.92</v>
      </c>
      <c r="E7" s="135">
        <v>0</v>
      </c>
      <c r="F7" s="100">
        <f t="shared" si="0"/>
        <v>0</v>
      </c>
      <c r="I7" s="102"/>
      <c r="K7" s="103"/>
    </row>
    <row r="8" spans="1:11" s="22" customFormat="1" ht="15">
      <c r="A8" s="29">
        <v>122938</v>
      </c>
      <c r="B8" s="30" t="s">
        <v>94</v>
      </c>
      <c r="C8" s="31" t="s">
        <v>74</v>
      </c>
      <c r="D8" s="99">
        <v>0.35</v>
      </c>
      <c r="E8" s="135">
        <v>0</v>
      </c>
      <c r="F8" s="100">
        <f t="shared" si="0"/>
        <v>0</v>
      </c>
      <c r="I8" s="96"/>
      <c r="K8" s="97"/>
    </row>
    <row r="9" spans="1:11" s="22" customFormat="1" ht="15">
      <c r="A9" s="29">
        <v>56333</v>
      </c>
      <c r="B9" s="30" t="s">
        <v>95</v>
      </c>
      <c r="C9" s="31" t="s">
        <v>2</v>
      </c>
      <c r="D9" s="99">
        <v>1</v>
      </c>
      <c r="E9" s="135">
        <v>0</v>
      </c>
      <c r="F9" s="100">
        <f t="shared" si="0"/>
        <v>0</v>
      </c>
      <c r="I9" s="96"/>
      <c r="K9" s="97"/>
    </row>
    <row r="10" spans="1:11" s="22" customFormat="1" ht="15">
      <c r="A10" s="29">
        <v>567104</v>
      </c>
      <c r="B10" s="30" t="s">
        <v>96</v>
      </c>
      <c r="C10" s="31" t="s">
        <v>74</v>
      </c>
      <c r="D10" s="104">
        <v>0.12</v>
      </c>
      <c r="E10" s="135">
        <v>0</v>
      </c>
      <c r="F10" s="100">
        <f t="shared" si="0"/>
        <v>0</v>
      </c>
      <c r="I10" s="96"/>
      <c r="K10" s="97"/>
    </row>
    <row r="11" spans="1:11" s="22" customFormat="1" ht="15">
      <c r="A11" s="29">
        <v>572223</v>
      </c>
      <c r="B11" s="30" t="s">
        <v>97</v>
      </c>
      <c r="C11" s="31" t="s">
        <v>2</v>
      </c>
      <c r="D11" s="99">
        <v>1</v>
      </c>
      <c r="E11" s="135">
        <v>0</v>
      </c>
      <c r="F11" s="100">
        <f t="shared" si="0"/>
        <v>0</v>
      </c>
      <c r="I11" s="96"/>
      <c r="K11" s="97"/>
    </row>
    <row r="12" spans="1:11" s="22" customFormat="1" ht="15.75" thickBot="1">
      <c r="A12" s="105" t="s">
        <v>86</v>
      </c>
      <c r="B12" s="37" t="s">
        <v>101</v>
      </c>
      <c r="C12" s="38" t="s">
        <v>74</v>
      </c>
      <c r="D12" s="106">
        <v>0.08</v>
      </c>
      <c r="E12" s="136">
        <v>0</v>
      </c>
      <c r="F12" s="107">
        <f>ROUND(E12*D12,0)</f>
        <v>0</v>
      </c>
      <c r="I12" s="96"/>
      <c r="K12" s="97"/>
    </row>
    <row r="13" spans="1:6" s="113" customFormat="1" ht="16.5" thickBot="1">
      <c r="A13" s="108"/>
      <c r="B13" s="109" t="s">
        <v>100</v>
      </c>
      <c r="C13" s="110" t="s">
        <v>2</v>
      </c>
      <c r="D13" s="116">
        <v>1</v>
      </c>
      <c r="E13" s="111" t="s">
        <v>5</v>
      </c>
      <c r="F13" s="112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2021-01-29T05:24:56Z</cp:lastPrinted>
  <dcterms:created xsi:type="dcterms:W3CDTF">2014-05-16T09:31:30Z</dcterms:created>
  <dcterms:modified xsi:type="dcterms:W3CDTF">2022-08-12T14:00:46Z</dcterms:modified>
  <cp:category/>
  <cp:version/>
  <cp:contentType/>
  <cp:contentStatus/>
</cp:coreProperties>
</file>