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9040" windowHeight="15840" activeTab="0"/>
  </bookViews>
  <sheets>
    <sheet name="IKAP LAB-elektro-nabyte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<sst xmlns="http://schemas.openxmlformats.org/spreadsheetml/2006/main" count="100" uniqueCount="81">
  <si>
    <t>číslo partnera a název veřejné zakázky:</t>
  </si>
  <si>
    <t>P_11</t>
  </si>
  <si>
    <t>NABÍDKA</t>
  </si>
  <si>
    <t>Název požadovaného výrobku</t>
  </si>
  <si>
    <t>technická specifikace požadovaného výrobku</t>
  </si>
  <si>
    <t>maximální možná cena včetně DPH/jednotka</t>
  </si>
  <si>
    <t>množství</t>
  </si>
  <si>
    <t>jednotka</t>
  </si>
  <si>
    <t>jednotková cena včetně DPH</t>
  </si>
  <si>
    <t>cena celkem včetně DPH</t>
  </si>
  <si>
    <t xml:space="preserve">Univerzální dílenská skříň se zásuvkami </t>
  </si>
  <si>
    <t>ks</t>
  </si>
  <si>
    <t>Laboratoř elektroniky - Univerzální dílenská skříň se zásuvkami 1950x950x600 - výuka elektroniky - pájení, CAD, plošné spoje</t>
  </si>
  <si>
    <t>skříňové nástavce</t>
  </si>
  <si>
    <t>Laboratoř elektroniky - skříňové nástavce 800x900x400 - výuka elektroniky - pájení, CAD, plošné spoje</t>
  </si>
  <si>
    <t>Skříň univerzální, dílenská, laboratorní</t>
  </si>
  <si>
    <t>Laboratoř elektroniky -Skříň univerzální, dílenská, laboratorní 1950x950x600 - výuka elektroniky - pájení, CAD, plošné spoje</t>
  </si>
  <si>
    <t>Skříň skladová, s plastovými zásobníky</t>
  </si>
  <si>
    <t>Laboratoř elektroniky -Skříň skladová, s plastovými zásobníky  1950x950x400 - výuka elektroniky - pájení, CAD, plošné spoje</t>
  </si>
  <si>
    <t>Skříň dílenská, laboratorní</t>
  </si>
  <si>
    <t>Laboratoř elektroniky -Skříň dílenská, laboratorní 1950x800x400 - výuka elektroniky - pájení, CAD, plošné spoje</t>
  </si>
  <si>
    <t>Nástavec na skříň</t>
  </si>
  <si>
    <t>Laboratoř elektroniky -Nástavec na skříň 800x800x400 - výuka elektroniky - pájení, CAD, plošné spoje</t>
  </si>
  <si>
    <t>Laboratoř elektroniky -Skříň dílenská, laboratorní 1950x950x400 - výuka elektroniky - pájení, CAD, plošné spoje</t>
  </si>
  <si>
    <t>Laboratoř elektroniky -Skříň dílenská, laboratorní 1950x1200x400 - výuka elektroniky - pájení, CAD, plošné spoje</t>
  </si>
  <si>
    <t>Laboratoř elektroniky -Nástavec na skříň 800x1200x400 - výuka elektroniky - pájení, CAD, plošné spoje</t>
  </si>
  <si>
    <t>Zásuvková skříň A3</t>
  </si>
  <si>
    <t>Laboratoř elektroniky -Zásuvková skříň A3 940 x 350 x 450 - výuka elektroniky - pájení, CAD, plošné spoje</t>
  </si>
  <si>
    <t>Stůl laboratorní žák.</t>
  </si>
  <si>
    <t>Laboratoř elektroniky -Stůl laboratorní žákovský - výuka elektroniky - pájení, CAD, plošné spoje</t>
  </si>
  <si>
    <t>Stůl učitele laboratorní I.</t>
  </si>
  <si>
    <t>Laboratoř elektroniky -Stůl učitele laboratorní - dva kontajnery - výuka elektroniky - pájení, CAD, plošné spoje</t>
  </si>
  <si>
    <t>Stůl učitele laboratorní II.</t>
  </si>
  <si>
    <t>Laboratoř elektroniky -Stůl učitele laboratorní - jeden kontajner - výuka elektroniky - pájení, CAD, plošné spoje</t>
  </si>
  <si>
    <t>Pojízdný kontejner</t>
  </si>
  <si>
    <t>Laboratoř elektroniky -Stůl učitele laboratorní - Pojízdný kontejner - výuka elektroniky - pájení, CAD, plošné spoje</t>
  </si>
  <si>
    <t>Silikonová ochranná pryž na pracovní stůl</t>
  </si>
  <si>
    <t>Laboratoř elektroniky -Stůl učitele laboratorní - Silikonová ochranná pryž na pracovní stůl  tl 3mm, 14 m2 - výuka elektroniky - pájení, CAD, plošné spoje</t>
  </si>
  <si>
    <t>židle dílenská k PC</t>
  </si>
  <si>
    <t>Laboratoř elektroniky - židle dílenská k PC - výuka elektroniky - pájení, CAD, plošné spoje</t>
  </si>
  <si>
    <t>cena celkem</t>
  </si>
  <si>
    <t xml:space="preserve">Nákup nábytku do laboratoře elektroniky </t>
  </si>
  <si>
    <t>cena bez DPH celkem</t>
  </si>
  <si>
    <t>1.1.2.3.1.35</t>
  </si>
  <si>
    <t>1.1.2.3.1.36</t>
  </si>
  <si>
    <t>1.1.2.3.1.37</t>
  </si>
  <si>
    <t>1.1.2.3.1.38</t>
  </si>
  <si>
    <t>1.1.2.3.1.39</t>
  </si>
  <si>
    <t>1.1.2.3.1.40</t>
  </si>
  <si>
    <t>1.1.2.3.1.41</t>
  </si>
  <si>
    <t>1.1.2.3.1.42</t>
  </si>
  <si>
    <t>1.1.2.3.1.43</t>
  </si>
  <si>
    <t>1.1.2.3.1.44</t>
  </si>
  <si>
    <t>1.1.2.3.1.45</t>
  </si>
  <si>
    <t>1.1.2.3.1.46</t>
  </si>
  <si>
    <t>1.1.2.3.1.47</t>
  </si>
  <si>
    <t>1.1.2.3.1.48</t>
  </si>
  <si>
    <t>1.1.2.3.1.49</t>
  </si>
  <si>
    <t>1.1.2.3.1.50</t>
  </si>
  <si>
    <t>cena bez DPH</t>
  </si>
  <si>
    <r>
      <t>Silikonová pryž, tloušťka 3 mm, tepelná odolnost min 220</t>
    </r>
    <r>
      <rPr>
        <sz val="8"/>
        <color theme="1"/>
        <rFont val="Calibri"/>
        <family val="2"/>
      </rPr>
      <t>°</t>
    </r>
    <r>
      <rPr>
        <sz val="8"/>
        <color theme="1"/>
        <rFont val="Arial"/>
        <family val="2"/>
      </rPr>
      <t xml:space="preserve"> C, rozměry dělěné dle rozměrů stolů, celkem 14m</t>
    </r>
    <r>
      <rPr>
        <sz val="8"/>
        <color theme="1"/>
        <rFont val="Calibri"/>
        <family val="2"/>
      </rPr>
      <t>²</t>
    </r>
    <r>
      <rPr>
        <sz val="8"/>
        <color theme="1"/>
        <rFont val="Arial"/>
        <family val="2"/>
      </rPr>
      <t>.</t>
    </r>
  </si>
  <si>
    <t>ilustrační obrázek</t>
  </si>
  <si>
    <t xml:space="preserve">otočná židle výškově stavitelná pomocí plynového pístu. Plastová jednodílná skořepina / sedák i opěrák/ ze 100% strukturovaného polypropylenu s efektem vzduchového polštáře. 
Difuzní výdechové otvory ze spodní strany výlisku z důvodu omezení zapadávání nečistot.
Barevná škála min. 7 odstínů barev. Ve skořepině bude otvor pro snadný úchop v dolní části opěráku. 
Židle je na pochromovaném pětiramenném kříži. Píst i kryt pístu jsou také v chromovém provedení. Výšková nastavitelnost a ergonomie skořepiny pro velikosti 5-6 dle EN 1729.
Barva: modrá </t>
  </si>
  <si>
    <t xml:space="preserve">nástavec na univerzální skříň; 2x dveře společně uzamykatelné; 1x police; výšková přestavitelnost 25 mm;
Rozměry: 800 x 950 x 400 mm
Uzamykání: C5 Zámek s rukojetí BURG GSB dvoubodový uzávěr, dva klíče, možnost dodání hlavního klíče
Barva RK/DZ: RAL 7035 světle šedá / RAL 7035 světle šedá </t>
  </si>
  <si>
    <t>skříň dílenská univerzální; 2x dveře společně uzamykatelné; Q-S perforace uvnitř dveří; 4x police; nosnost 100 Kg/pol.;
Rozměry: 1.950 x 950 x 600 mm
Uzamykání: C5 Zámek s rukojetí BURG GSB dvoubodový uzávěr, dva klíče, možnost dodání hlavního klíče
Barva RK/DZ: RAL 7035 světle šedá / RAL 5012 světle modrá</t>
  </si>
  <si>
    <t>skříň skladová; 2x dveře společně uzamykatelné; 9x police; nosnost 60 Kg/pol.; Plastové zásobníky; 20x
PB 4C, 20x PB 4Z;
Rozměry: 1.950 x 950 x 400 mm
Uzamykání: C5 Zámek s rukojetí BURG GSB dvoubodový uzávěr, dva klíče, možnost dodání hlavního klíče
Barva RK/DZ: RAL 7035 světle šedá / RAL 5012 světle modrá</t>
  </si>
  <si>
    <t>skříň univerzální; 2x dveře společně uzamykatelné; 4x police; výšková přestavitelnost 25 mm; nosnost 60 Kg/pol.;
Rozměry: 1.950 x 800 x 400 mm
Uzamykání: C5 Zámek s rukojetí BURG GSB dvoubodový uzávěr, dva klíče, možnost dodání hlavního klíče
Barva RK/DZ: RAL 7035 světle šedá / RAL 7035 světle šedá</t>
  </si>
  <si>
    <t>nástavec na univerzální skříň; 2x dveře společně uzamykatelné; 1x police; výšková přestavitelnost 25 mm; nosnost 60 Kg/pol.;
Rozměry: 800 x 800 x 400 mm
Uzamykání: C5 Zámek s rukojetí BURG GSB dvoubodový uzávěr, dva klíče, možnost dodání hlavního klíče
Barva RK/DZ: RAL 7035 světle šedá / RAL 7035 světle šedá</t>
  </si>
  <si>
    <t xml:space="preserve">Rozměr (VxŠxH)  1950 x 950 x 600                                                                       
Hmotnost min 185 kg,
Počet zásuvek  8                                                                                                        
Nosnost korpusu min 750kg                                                                                                    
Nosnost police min 95kg, police přestavitelná po max 30mm                                                                                                   
Nosnost zásuvky min 45kg, zásuvky na ložiskových výsuvech                                      
Dno korpusu vyztužené kovovými patkami                                                                              
Ocelové dveře z plechu lt. min 0,7mm, vnitřní perforované výztuhy na zavěšení držáků nářadí, kabelů                                                                                                                            
Dvoubodové zamykání dveří, C5 Zámek s rukojetí BURG GSB dvoubodový uzávěr, dva klíče, možnost dodání hlavního klíče
Barva RK/DZ: RAL 7035 světle šedá / RAL 5012 světle modrá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</si>
  <si>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skříň univerzální; 2x dveře společně uzamykatelné; 4x police; výšková přestavitelnost 25 mm; nosnost 60 Kg/pol.; uložení dveří na čepech;
Rozměry: 1.950 x 950 x 400 mm
Uzamykání: C5 Zámek s rukojetí BURG GSB dvoubodový uzávěr, dva klíče, možnost dodání hlavního klíče
Barva RK/DZ: RAL 7035 světle šedá / RAL 7035 světle šedá</t>
  </si>
  <si>
    <t>skříň univerzální; 2x dveře společně uzamykatelné; 4x police; výšková přestavitelnost 25 mm; nosnost 60 Kg/pol.;
Rozměry: 1.950 x1.200 x 400 mm
Uzamykání: C5 Zámek s rukojetí BURG GSB dvoubodový uzávěr, dva klíče, možnost dodání hlavního klíče
Barva RK/DZ: RAL 7035 světle šedá / RAL 7035 světle šedá</t>
  </si>
  <si>
    <t>nástavec na univerzální skříň; 2x dveře společně uzamykatelné; 1x police; výšková přestavitelnost 25 mm; nosnost 60 Kg/pol.;
Rozměry: 800 x1.200 x 400 mm
Uzamykání: C5 Zámek s rukojetí BURG GSB dvoubodový uzávěr, dva klíče, možnost dodání hlavního klíče
Barva RK/DZ: RAL 7035 světle šedá / RAL 7035 světle šedá</t>
  </si>
  <si>
    <t xml:space="preserve">skříňka zásuvková; formát A3; 15x zásuvka; kovové vodící lišty; nosnost zásuvky 15 Kg; kovové rukojeťi se
štítky 57;
Rozměry: 940 x 350 x 450 mm
Uzamykání: C1 cylindrický zámek jednobodový uzávěr, dva klíče, možnost dodání hlavního klíče
Barva RK/DZ: RAL 5012 světle modrá / RAL 5012 světle modrá                                                                                            </t>
  </si>
  <si>
    <t>Rozměr (VxŠxH)  750 x 2000 x 750                                                                        Barva RK/DZ: RAL 7035 světle šedá / RAL 7035 světle šedá                                                                                                                                                                                                                                                                                                                                                 Nosnost zásuvky min 450 kg                                                                                       Police na PC volitelné příslušenství
deska; buková spárovka;
Rozměry: 40 x2.000 x 750 mm</t>
  </si>
  <si>
    <r>
      <t xml:space="preserve">Rozměr (VxŠxH)  750 x 2000 x 750                                                                                                                                                                      
deska; buková spárovka;
Rozměry: 40 x2.000 x 750 mm
Dva kontejnery, jeden s policemi (2 police), jeden zásuvkový (4-5 ks), 
</t>
    </r>
    <r>
      <rPr>
        <b/>
        <sz val="8"/>
        <color theme="1"/>
        <rFont val="Arial"/>
        <family val="2"/>
      </rPr>
      <t>kontejner pracovního stolu</t>
    </r>
    <r>
      <rPr>
        <sz val="8"/>
        <color theme="1"/>
        <rFont val="Arial"/>
        <family val="2"/>
      </rPr>
      <t xml:space="preserve">; 1x dveře; 2x police; nosnost 50 Kg/pol.;
Rozměry: 810 x 500 x 700 mm
Uzamykání: C1 cylindrický zámek jednobodový uzávěr, dva klíče, možnost dodání hlavního klíče
Barva RK/DZ: RAL 7035 světle šedá / RAL 5012 světle modrá     
</t>
    </r>
    <r>
      <rPr>
        <b/>
        <sz val="8"/>
        <color theme="1"/>
        <rFont val="Arial"/>
        <family val="2"/>
      </rPr>
      <t>kontejner pracovního stolu;</t>
    </r>
    <r>
      <rPr>
        <sz val="8"/>
        <color theme="1"/>
        <rFont val="Arial"/>
        <family val="2"/>
      </rPr>
      <t xml:space="preserve"> formát zás. DPK 395 x 550 mm; 3x zásuvka; ložiskové masivní výsuvy 75%;
nosnost zásuvky 80 Kg; profilované rukojeťi; blokace výsuvu více zásuvek;
Rozměry: 810 x 500 x 700 mm
Uzamykání: C1 cylindrický zámek jednobodový uzávěr, dva klíče, možnost dodání hlavního klíče
Barva RK/DZ: RAL 7035 světle šedá / RAL 5012 světle modrá                                                                                                                   </t>
    </r>
  </si>
  <si>
    <t xml:space="preserve">Rozměr (VxŠxH)  750 x 2000 x 750                                                                        deska; buková spárovka;
Rozměry: 40 x2.000 x 750 mm
jeden kontejner zásuvkový (4-5 kzásuvek),                                                                     kontejner pojízdný zásuvkový; formát zás. DPK 395 x 550 mm; 4x zásuvka; ložiskové masivní výsuvy 75%;
nosnost zásuvky 80 Kg; profilované rukojeťi;
Rozměry: 780 x 500 x 700 mm
Uzamykání: C1 cylindrický zámek jednobodový uzávěr, dva klíče, možnost dodání hlavního klíče
Barva RK/DZ: RAL 7035 světle šedá / RAL 5012 světle modrá                                                                                                                         </t>
  </si>
  <si>
    <t>Pojízdný kontejner se zásuvkami, rozměry 720 x 500 x 700, musí se nechat umístit pod stoly, počet zásuvek 3-4,                                                                                                                                                                         kontejner pojízdný zásuvkový; formát zás. DPK 395 x 550 mm; 4x zásuvka; ložiskové masivní výsuvy 75%;
nosnost zásuvky 80 Kg; profilované rukojeťi;
Rozměry: 780 x 500 x 700 mm
Uzamykání: C1 cylindrický zámek jednobodový uzávěr, dva klíče, možnost dodání hlavního klíče
Barva RK/DZ: RAL 7035 světle šedá / RAL 5012 světle modrá</t>
  </si>
  <si>
    <t>Elektroinstalace stolů</t>
  </si>
  <si>
    <t>1.1.2.3.2.27</t>
  </si>
  <si>
    <t>Modul 8 zásuvek s vypínačem: Těleso z hliníkového profilu, příchytkyumožňují zásuvkový modul připevnit na svislou i vodorovnou plochu. Modul
je možné připevnit na Q systém panel (rozteč 38 mm), nebo na dřevěnou
(laminovou) desku. Přívodní šňůra má délku 2,5 m. Zásuvky jsou s
ochranným kolíkem (standard v ČR).
Rozměry: 60 x 50 x 450 mm</t>
  </si>
  <si>
    <t>Laboratoř elektroniky -Stůl učitele laboratorní - Elektroinstalace stolů 14ks  - výuka elektroniky - pájení, CAD, plošné spoje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</si>
</sst>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</font>
    <font>
      <b/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/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/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hair"/>
      <bottom/>
    </border>
    <border>
      <left style="medium"/>
      <right style="hair"/>
      <top/>
      <bottom style="hair"/>
    </border>
    <border>
      <left style="medium"/>
      <right style="medium"/>
      <top/>
      <bottom/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/>
    <xf numFmtId="0" fontId="3" fillId="2" borderId="1" xfId="0" applyFont="1" applyFill="1" applyBorder="1" applyAlignment="1">
      <alignment vertical="center"/>
    </xf>
    <xf numFmtId="164" fontId="0" fillId="0" borderId="0" xfId="0" applyNumberFormat="1"/>
    <xf numFmtId="44" fontId="0" fillId="0" borderId="0" xfId="0" applyNumberFormat="1"/>
    <xf numFmtId="0" fontId="2" fillId="0" borderId="1" xfId="0" applyFont="1" applyBorder="1"/>
    <xf numFmtId="0" fontId="0" fillId="0" borderId="2" xfId="0" applyBorder="1"/>
    <xf numFmtId="44" fontId="0" fillId="0" borderId="2" xfId="0" applyNumberFormat="1" applyBorder="1"/>
    <xf numFmtId="44" fontId="2" fillId="3" borderId="3" xfId="0" applyNumberFormat="1" applyFont="1" applyFill="1" applyBorder="1"/>
    <xf numFmtId="0" fontId="0" fillId="0" borderId="4" xfId="0" applyFill="1" applyBorder="1" applyAlignment="1">
      <alignment horizontal="right" vertical="center"/>
    </xf>
    <xf numFmtId="0" fontId="4" fillId="4" borderId="5" xfId="0" applyFont="1" applyFill="1" applyBorder="1" applyAlignment="1">
      <alignment vertical="center"/>
    </xf>
    <xf numFmtId="0" fontId="4" fillId="4" borderId="6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5" fillId="0" borderId="8" xfId="20" applyBorder="1" applyProtection="1">
      <alignment/>
      <protection locked="0"/>
    </xf>
    <xf numFmtId="0" fontId="5" fillId="0" borderId="8" xfId="20" applyBorder="1" applyAlignment="1" applyProtection="1">
      <alignment wrapText="1"/>
      <protection locked="0"/>
    </xf>
    <xf numFmtId="0" fontId="6" fillId="0" borderId="8" xfId="0" applyFont="1" applyBorder="1" applyAlignment="1">
      <alignment horizontal="left" vertical="top" wrapText="1"/>
    </xf>
    <xf numFmtId="164" fontId="7" fillId="2" borderId="8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vertical="center"/>
    </xf>
    <xf numFmtId="44" fontId="0" fillId="3" borderId="8" xfId="0" applyNumberFormat="1" applyFill="1" applyBorder="1" applyAlignment="1">
      <alignment vertical="center"/>
    </xf>
    <xf numFmtId="0" fontId="0" fillId="0" borderId="8" xfId="0" applyBorder="1"/>
    <xf numFmtId="164" fontId="0" fillId="0" borderId="8" xfId="0" applyNumberFormat="1" applyBorder="1"/>
    <xf numFmtId="0" fontId="8" fillId="0" borderId="8" xfId="0" applyFont="1" applyBorder="1" applyAlignment="1">
      <alignment horizontal="left" vertical="top" wrapText="1"/>
    </xf>
    <xf numFmtId="164" fontId="9" fillId="2" borderId="8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wrapText="1"/>
    </xf>
    <xf numFmtId="0" fontId="11" fillId="0" borderId="8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0" fontId="5" fillId="0" borderId="10" xfId="20" applyBorder="1" applyAlignment="1" applyProtection="1">
      <alignment wrapText="1"/>
      <protection locked="0"/>
    </xf>
    <xf numFmtId="0" fontId="5" fillId="0" borderId="11" xfId="20" applyBorder="1" applyProtection="1">
      <alignment/>
      <protection locked="0"/>
    </xf>
    <xf numFmtId="0" fontId="5" fillId="0" borderId="12" xfId="20" applyBorder="1" applyAlignment="1" applyProtection="1">
      <alignment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5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123825</xdr:colOff>
      <xdr:row>20</xdr:row>
      <xdr:rowOff>123825</xdr:rowOff>
    </xdr:from>
    <xdr:to>
      <xdr:col>13</xdr:col>
      <xdr:colOff>1038225</xdr:colOff>
      <xdr:row>20</xdr:row>
      <xdr:rowOff>1419225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92150" y="33118425"/>
          <a:ext cx="9144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209550</xdr:colOff>
      <xdr:row>5</xdr:row>
      <xdr:rowOff>85725</xdr:rowOff>
    </xdr:from>
    <xdr:to>
      <xdr:col>13</xdr:col>
      <xdr:colOff>1409700</xdr:colOff>
      <xdr:row>5</xdr:row>
      <xdr:rowOff>1685925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77875" y="1495425"/>
          <a:ext cx="1200150" cy="160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104775</xdr:colOff>
      <xdr:row>6</xdr:row>
      <xdr:rowOff>38100</xdr:rowOff>
    </xdr:from>
    <xdr:to>
      <xdr:col>13</xdr:col>
      <xdr:colOff>1485900</xdr:colOff>
      <xdr:row>6</xdr:row>
      <xdr:rowOff>1190625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73100" y="3286125"/>
          <a:ext cx="1381125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152400</xdr:colOff>
      <xdr:row>7</xdr:row>
      <xdr:rowOff>66675</xdr:rowOff>
    </xdr:from>
    <xdr:to>
      <xdr:col>13</xdr:col>
      <xdr:colOff>1581150</xdr:colOff>
      <xdr:row>7</xdr:row>
      <xdr:rowOff>2143125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20725" y="4543425"/>
          <a:ext cx="1428750" cy="207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57150</xdr:colOff>
      <xdr:row>8</xdr:row>
      <xdr:rowOff>9525</xdr:rowOff>
    </xdr:from>
    <xdr:to>
      <xdr:col>13</xdr:col>
      <xdr:colOff>1609725</xdr:colOff>
      <xdr:row>8</xdr:row>
      <xdr:rowOff>2600325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25475" y="6762750"/>
          <a:ext cx="1552575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133350</xdr:colOff>
      <xdr:row>9</xdr:row>
      <xdr:rowOff>38100</xdr:rowOff>
    </xdr:from>
    <xdr:to>
      <xdr:col>13</xdr:col>
      <xdr:colOff>1590675</xdr:colOff>
      <xdr:row>9</xdr:row>
      <xdr:rowOff>2638425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01675" y="9658350"/>
          <a:ext cx="1457325" cy="2590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85725</xdr:colOff>
      <xdr:row>10</xdr:row>
      <xdr:rowOff>123825</xdr:rowOff>
    </xdr:from>
    <xdr:to>
      <xdr:col>13</xdr:col>
      <xdr:colOff>2000250</xdr:colOff>
      <xdr:row>10</xdr:row>
      <xdr:rowOff>1914525</xdr:rowOff>
    </xdr:to>
    <xdr:pic>
      <xdr:nvPicPr>
        <xdr:cNvPr id="8" name="Obrázek 7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54050" y="12411075"/>
          <a:ext cx="1914525" cy="179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180975</xdr:colOff>
      <xdr:row>11</xdr:row>
      <xdr:rowOff>9525</xdr:rowOff>
    </xdr:from>
    <xdr:to>
      <xdr:col>13</xdr:col>
      <xdr:colOff>1952625</xdr:colOff>
      <xdr:row>11</xdr:row>
      <xdr:rowOff>2686050</xdr:rowOff>
    </xdr:to>
    <xdr:pic>
      <xdr:nvPicPr>
        <xdr:cNvPr id="10" name="Obrázek 9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9300" y="14239875"/>
          <a:ext cx="1771650" cy="266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247650</xdr:colOff>
      <xdr:row>12</xdr:row>
      <xdr:rowOff>9525</xdr:rowOff>
    </xdr:from>
    <xdr:to>
      <xdr:col>13</xdr:col>
      <xdr:colOff>1809750</xdr:colOff>
      <xdr:row>12</xdr:row>
      <xdr:rowOff>2219325</xdr:rowOff>
    </xdr:to>
    <xdr:pic>
      <xdr:nvPicPr>
        <xdr:cNvPr id="11" name="Obrázek 10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15975" y="17211675"/>
          <a:ext cx="1562100" cy="2209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13</xdr:row>
      <xdr:rowOff>228600</xdr:rowOff>
    </xdr:from>
    <xdr:to>
      <xdr:col>13</xdr:col>
      <xdr:colOff>2000250</xdr:colOff>
      <xdr:row>13</xdr:row>
      <xdr:rowOff>1638300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92150" y="19659600"/>
          <a:ext cx="1876425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428625</xdr:colOff>
      <xdr:row>14</xdr:row>
      <xdr:rowOff>9525</xdr:rowOff>
    </xdr:from>
    <xdr:to>
      <xdr:col>13</xdr:col>
      <xdr:colOff>1533525</xdr:colOff>
      <xdr:row>14</xdr:row>
      <xdr:rowOff>2324100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696950" y="21126450"/>
          <a:ext cx="110490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15</xdr:row>
      <xdr:rowOff>104775</xdr:rowOff>
    </xdr:from>
    <xdr:to>
      <xdr:col>13</xdr:col>
      <xdr:colOff>2057400</xdr:colOff>
      <xdr:row>15</xdr:row>
      <xdr:rowOff>1304925</xdr:rowOff>
    </xdr:to>
    <xdr:pic>
      <xdr:nvPicPr>
        <xdr:cNvPr id="9" name="Obrázek 8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92150" y="23622000"/>
          <a:ext cx="1933575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16</xdr:row>
      <xdr:rowOff>200025</xdr:rowOff>
    </xdr:from>
    <xdr:to>
      <xdr:col>13</xdr:col>
      <xdr:colOff>1876425</xdr:colOff>
      <xdr:row>16</xdr:row>
      <xdr:rowOff>1219200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92150" y="25269825"/>
          <a:ext cx="1752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57150</xdr:colOff>
      <xdr:row>17</xdr:row>
      <xdr:rowOff>114300</xdr:rowOff>
    </xdr:from>
    <xdr:to>
      <xdr:col>13</xdr:col>
      <xdr:colOff>2038350</xdr:colOff>
      <xdr:row>17</xdr:row>
      <xdr:rowOff>1400175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25475" y="27612975"/>
          <a:ext cx="19812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228600</xdr:colOff>
      <xdr:row>18</xdr:row>
      <xdr:rowOff>66675</xdr:rowOff>
    </xdr:from>
    <xdr:to>
      <xdr:col>13</xdr:col>
      <xdr:colOff>1914525</xdr:colOff>
      <xdr:row>18</xdr:row>
      <xdr:rowOff>2190750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96925" y="29289375"/>
          <a:ext cx="16859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171450</xdr:colOff>
      <xdr:row>21</xdr:row>
      <xdr:rowOff>228600</xdr:rowOff>
    </xdr:from>
    <xdr:to>
      <xdr:col>13</xdr:col>
      <xdr:colOff>1847850</xdr:colOff>
      <xdr:row>21</xdr:row>
      <xdr:rowOff>1314450</xdr:rowOff>
    </xdr:to>
    <xdr:pic>
      <xdr:nvPicPr>
        <xdr:cNvPr id="18" name="Obrázek 17"/>
        <xdr:cNvPicPr preferRelativeResize="1">
          <a:picLocks noChangeAspect="1"/>
        </xdr:cNvPicPr>
      </xdr:nvPicPr>
      <xdr:blipFill>
        <a:blip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39775" y="34975800"/>
          <a:ext cx="16764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123825</xdr:colOff>
      <xdr:row>19</xdr:row>
      <xdr:rowOff>209550</xdr:rowOff>
    </xdr:from>
    <xdr:to>
      <xdr:col>13</xdr:col>
      <xdr:colOff>1933575</xdr:colOff>
      <xdr:row>19</xdr:row>
      <xdr:rowOff>1143000</xdr:rowOff>
    </xdr:to>
    <xdr:pic>
      <xdr:nvPicPr>
        <xdr:cNvPr id="19" name="Obrázek 18"/>
        <xdr:cNvPicPr preferRelativeResize="1">
          <a:picLocks noChangeAspect="1"/>
        </xdr:cNvPicPr>
      </xdr:nvPicPr>
      <xdr:blipFill>
        <a:blip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92150" y="31842075"/>
          <a:ext cx="18097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zoomScale="85" zoomScaleNormal="85" workbookViewId="0" topLeftCell="A1">
      <selection activeCell="K1" sqref="K1:M1048576"/>
    </sheetView>
  </sheetViews>
  <sheetFormatPr defaultColWidth="9.140625" defaultRowHeight="15"/>
  <cols>
    <col min="1" max="1" width="10.8515625" style="0" bestFit="1" customWidth="1"/>
    <col min="2" max="2" width="30.57421875" style="0" customWidth="1"/>
    <col min="3" max="3" width="61.140625" style="0" customWidth="1"/>
    <col min="4" max="4" width="25.00390625" style="0" customWidth="1"/>
    <col min="9" max="9" width="15.140625" style="0" customWidth="1"/>
    <col min="10" max="10" width="19.7109375" style="0" customWidth="1"/>
    <col min="11" max="11" width="9.140625" style="0" hidden="1" customWidth="1"/>
    <col min="12" max="12" width="9.8515625" style="0" hidden="1" customWidth="1"/>
    <col min="13" max="13" width="37.140625" style="0" hidden="1" customWidth="1"/>
    <col min="14" max="14" width="31.7109375" style="0" customWidth="1"/>
  </cols>
  <sheetData>
    <row r="1" ht="15.75" thickBot="1">
      <c r="B1" t="s">
        <v>0</v>
      </c>
    </row>
    <row r="2" spans="2:10" ht="18.75" thickBot="1">
      <c r="B2" s="1" t="s">
        <v>1</v>
      </c>
      <c r="C2" s="34" t="s">
        <v>41</v>
      </c>
      <c r="D2" s="34"/>
      <c r="E2" s="34"/>
      <c r="F2" s="34"/>
      <c r="G2" s="34"/>
      <c r="H2" s="34"/>
      <c r="I2" s="34"/>
      <c r="J2" s="35"/>
    </row>
    <row r="3" ht="15.75" thickBot="1"/>
    <row r="4" spans="5:10" ht="15.75" thickBot="1">
      <c r="E4" s="36" t="s">
        <v>2</v>
      </c>
      <c r="F4" s="37"/>
      <c r="G4" s="37"/>
      <c r="H4" s="37"/>
      <c r="I4" s="37"/>
      <c r="J4" s="38"/>
    </row>
    <row r="5" spans="2:14" ht="45">
      <c r="B5" s="9" t="s">
        <v>3</v>
      </c>
      <c r="C5" s="10" t="s">
        <v>4</v>
      </c>
      <c r="D5" s="39" t="s">
        <v>5</v>
      </c>
      <c r="E5" s="11" t="s">
        <v>6</v>
      </c>
      <c r="F5" s="11" t="s">
        <v>7</v>
      </c>
      <c r="G5" s="12" t="s">
        <v>59</v>
      </c>
      <c r="H5" s="12" t="s">
        <v>42</v>
      </c>
      <c r="I5" s="12" t="s">
        <v>8</v>
      </c>
      <c r="J5" s="13" t="s">
        <v>9</v>
      </c>
      <c r="N5" s="20" t="s">
        <v>61</v>
      </c>
    </row>
    <row r="6" spans="1:14" ht="144.75" customHeight="1">
      <c r="A6" s="14" t="s">
        <v>43</v>
      </c>
      <c r="B6" s="15" t="s">
        <v>10</v>
      </c>
      <c r="C6" s="16" t="s">
        <v>68</v>
      </c>
      <c r="D6" s="17">
        <v>24176</v>
      </c>
      <c r="E6" s="18">
        <v>1</v>
      </c>
      <c r="F6" s="18" t="s">
        <v>11</v>
      </c>
      <c r="G6" s="18"/>
      <c r="H6" s="25">
        <f>G6*E6</f>
        <v>0</v>
      </c>
      <c r="I6" s="19">
        <f>G6*1.21</f>
        <v>0</v>
      </c>
      <c r="J6" s="19">
        <f>E6*I6</f>
        <v>0</v>
      </c>
      <c r="K6" s="20"/>
      <c r="L6" s="21">
        <f>D6*E6</f>
        <v>24176</v>
      </c>
      <c r="M6" s="27" t="s">
        <v>12</v>
      </c>
      <c r="N6" s="20"/>
    </row>
    <row r="7" spans="1:14" ht="96.75" customHeight="1">
      <c r="A7" s="14" t="s">
        <v>44</v>
      </c>
      <c r="B7" s="15" t="s">
        <v>13</v>
      </c>
      <c r="C7" s="22" t="s">
        <v>63</v>
      </c>
      <c r="D7" s="23">
        <v>3220</v>
      </c>
      <c r="E7" s="28">
        <v>1</v>
      </c>
      <c r="F7" s="18" t="s">
        <v>11</v>
      </c>
      <c r="G7" s="18"/>
      <c r="H7" s="25">
        <f aca="true" t="shared" si="0" ref="H7:H22">G7*E7</f>
        <v>0</v>
      </c>
      <c r="I7" s="19">
        <f aca="true" t="shared" si="1" ref="I7:I21">G7*1.21</f>
        <v>0</v>
      </c>
      <c r="J7" s="19">
        <f aca="true" t="shared" si="2" ref="J7:J21">E7*I7</f>
        <v>0</v>
      </c>
      <c r="K7" s="20"/>
      <c r="L7" s="21">
        <f aca="true" t="shared" si="3" ref="L7:L22">D7*E7</f>
        <v>3220</v>
      </c>
      <c r="M7" s="27" t="s">
        <v>14</v>
      </c>
      <c r="N7" s="20"/>
    </row>
    <row r="8" spans="1:14" ht="179.25" customHeight="1">
      <c r="A8" s="14" t="s">
        <v>45</v>
      </c>
      <c r="B8" s="15" t="s">
        <v>15</v>
      </c>
      <c r="C8" s="22" t="s">
        <v>64</v>
      </c>
      <c r="D8" s="23">
        <v>9500</v>
      </c>
      <c r="E8" s="18">
        <v>2</v>
      </c>
      <c r="F8" s="18" t="s">
        <v>11</v>
      </c>
      <c r="G8" s="18"/>
      <c r="H8" s="25">
        <f t="shared" si="0"/>
        <v>0</v>
      </c>
      <c r="I8" s="19">
        <f t="shared" si="1"/>
        <v>0</v>
      </c>
      <c r="J8" s="19">
        <f t="shared" si="2"/>
        <v>0</v>
      </c>
      <c r="K8" s="20"/>
      <c r="L8" s="21">
        <f t="shared" si="3"/>
        <v>19000</v>
      </c>
      <c r="M8" s="27" t="s">
        <v>16</v>
      </c>
      <c r="N8" s="20"/>
    </row>
    <row r="9" spans="1:14" ht="225.75" customHeight="1">
      <c r="A9" s="14" t="s">
        <v>46</v>
      </c>
      <c r="B9" s="15" t="s">
        <v>17</v>
      </c>
      <c r="C9" s="22" t="s">
        <v>65</v>
      </c>
      <c r="D9" s="23">
        <v>18190</v>
      </c>
      <c r="E9" s="18">
        <v>2</v>
      </c>
      <c r="F9" s="18" t="s">
        <v>11</v>
      </c>
      <c r="G9" s="18"/>
      <c r="H9" s="25">
        <f t="shared" si="0"/>
        <v>0</v>
      </c>
      <c r="I9" s="19">
        <f t="shared" si="1"/>
        <v>0</v>
      </c>
      <c r="J9" s="19">
        <f t="shared" si="2"/>
        <v>0</v>
      </c>
      <c r="K9" s="20"/>
      <c r="L9" s="21">
        <f t="shared" si="3"/>
        <v>36380</v>
      </c>
      <c r="M9" s="27" t="s">
        <v>18</v>
      </c>
      <c r="N9" s="20"/>
    </row>
    <row r="10" spans="1:14" ht="210" customHeight="1">
      <c r="A10" s="14" t="s">
        <v>47</v>
      </c>
      <c r="B10" s="15" t="s">
        <v>19</v>
      </c>
      <c r="C10" s="22" t="s">
        <v>66</v>
      </c>
      <c r="D10" s="23">
        <v>5503</v>
      </c>
      <c r="E10" s="18">
        <v>3</v>
      </c>
      <c r="F10" s="18" t="s">
        <v>11</v>
      </c>
      <c r="G10" s="18"/>
      <c r="H10" s="25">
        <f t="shared" si="0"/>
        <v>0</v>
      </c>
      <c r="I10" s="19">
        <f t="shared" si="1"/>
        <v>0</v>
      </c>
      <c r="J10" s="19">
        <f t="shared" si="2"/>
        <v>0</v>
      </c>
      <c r="K10" s="20"/>
      <c r="L10" s="21">
        <f t="shared" si="3"/>
        <v>16509</v>
      </c>
      <c r="M10" s="27" t="s">
        <v>20</v>
      </c>
      <c r="N10" s="20"/>
    </row>
    <row r="11" spans="1:14" ht="153" customHeight="1">
      <c r="A11" s="14" t="s">
        <v>48</v>
      </c>
      <c r="B11" s="15" t="s">
        <v>21</v>
      </c>
      <c r="C11" s="22" t="s">
        <v>67</v>
      </c>
      <c r="D11" s="23">
        <v>3618</v>
      </c>
      <c r="E11" s="18">
        <v>3</v>
      </c>
      <c r="F11" s="18" t="s">
        <v>11</v>
      </c>
      <c r="G11" s="18"/>
      <c r="H11" s="25">
        <f t="shared" si="0"/>
        <v>0</v>
      </c>
      <c r="I11" s="19">
        <f t="shared" si="1"/>
        <v>0</v>
      </c>
      <c r="J11" s="19">
        <f t="shared" si="2"/>
        <v>0</v>
      </c>
      <c r="K11" s="20"/>
      <c r="L11" s="21">
        <f t="shared" si="3"/>
        <v>10854</v>
      </c>
      <c r="M11" s="27" t="s">
        <v>22</v>
      </c>
      <c r="N11" s="20"/>
    </row>
    <row r="12" spans="1:14" ht="234" customHeight="1">
      <c r="A12" s="14" t="s">
        <v>49</v>
      </c>
      <c r="B12" s="15" t="s">
        <v>19</v>
      </c>
      <c r="C12" s="22" t="s">
        <v>69</v>
      </c>
      <c r="D12" s="23">
        <v>5276</v>
      </c>
      <c r="E12" s="18">
        <v>1</v>
      </c>
      <c r="F12" s="18" t="s">
        <v>11</v>
      </c>
      <c r="G12" s="18"/>
      <c r="H12" s="25">
        <f t="shared" si="0"/>
        <v>0</v>
      </c>
      <c r="I12" s="19">
        <f t="shared" si="1"/>
        <v>0</v>
      </c>
      <c r="J12" s="19">
        <f t="shared" si="2"/>
        <v>0</v>
      </c>
      <c r="K12" s="20"/>
      <c r="L12" s="21">
        <f t="shared" si="3"/>
        <v>5276</v>
      </c>
      <c r="M12" s="27" t="s">
        <v>23</v>
      </c>
      <c r="N12" s="20"/>
    </row>
    <row r="13" spans="1:14" ht="175.5" customHeight="1">
      <c r="A13" s="14" t="s">
        <v>50</v>
      </c>
      <c r="B13" s="15" t="s">
        <v>19</v>
      </c>
      <c r="C13" s="22" t="s">
        <v>70</v>
      </c>
      <c r="D13" s="23">
        <v>6921</v>
      </c>
      <c r="E13" s="18">
        <v>1</v>
      </c>
      <c r="F13" s="18" t="s">
        <v>11</v>
      </c>
      <c r="G13" s="18"/>
      <c r="H13" s="25">
        <f t="shared" si="0"/>
        <v>0</v>
      </c>
      <c r="I13" s="19">
        <f t="shared" si="1"/>
        <v>0</v>
      </c>
      <c r="J13" s="19">
        <f t="shared" si="2"/>
        <v>0</v>
      </c>
      <c r="K13" s="20"/>
      <c r="L13" s="21">
        <f t="shared" si="3"/>
        <v>6921</v>
      </c>
      <c r="M13" s="27" t="s">
        <v>24</v>
      </c>
      <c r="N13" s="20"/>
    </row>
    <row r="14" spans="1:14" ht="132.75" customHeight="1">
      <c r="A14" s="14" t="s">
        <v>51</v>
      </c>
      <c r="B14" s="15" t="s">
        <v>21</v>
      </c>
      <c r="C14" s="29" t="s">
        <v>71</v>
      </c>
      <c r="D14" s="23">
        <v>4937</v>
      </c>
      <c r="E14" s="18">
        <v>1</v>
      </c>
      <c r="F14" s="18" t="s">
        <v>11</v>
      </c>
      <c r="G14" s="18"/>
      <c r="H14" s="25">
        <f t="shared" si="0"/>
        <v>0</v>
      </c>
      <c r="I14" s="19">
        <f t="shared" si="1"/>
        <v>0</v>
      </c>
      <c r="J14" s="19">
        <f t="shared" si="2"/>
        <v>0</v>
      </c>
      <c r="K14" s="20"/>
      <c r="L14" s="21">
        <f t="shared" si="3"/>
        <v>4937</v>
      </c>
      <c r="M14" s="27" t="s">
        <v>25</v>
      </c>
      <c r="N14" s="20"/>
    </row>
    <row r="15" spans="1:14" ht="189" customHeight="1">
      <c r="A15" s="14" t="s">
        <v>52</v>
      </c>
      <c r="B15" s="15" t="s">
        <v>26</v>
      </c>
      <c r="C15" s="22" t="s">
        <v>72</v>
      </c>
      <c r="D15" s="23">
        <v>4725</v>
      </c>
      <c r="E15" s="18">
        <v>2</v>
      </c>
      <c r="F15" s="18" t="s">
        <v>11</v>
      </c>
      <c r="G15" s="18"/>
      <c r="H15" s="25">
        <f t="shared" si="0"/>
        <v>0</v>
      </c>
      <c r="I15" s="19">
        <f t="shared" si="1"/>
        <v>0</v>
      </c>
      <c r="J15" s="19">
        <f t="shared" si="2"/>
        <v>0</v>
      </c>
      <c r="K15" s="20"/>
      <c r="L15" s="21">
        <f t="shared" si="3"/>
        <v>9450</v>
      </c>
      <c r="M15" s="27" t="s">
        <v>27</v>
      </c>
      <c r="N15" s="20"/>
    </row>
    <row r="16" spans="1:14" ht="122.25" customHeight="1">
      <c r="A16" s="14" t="s">
        <v>53</v>
      </c>
      <c r="B16" s="15" t="s">
        <v>28</v>
      </c>
      <c r="C16" s="30" t="s">
        <v>73</v>
      </c>
      <c r="D16" s="23">
        <v>8279</v>
      </c>
      <c r="E16" s="18">
        <v>6</v>
      </c>
      <c r="F16" s="18" t="s">
        <v>11</v>
      </c>
      <c r="G16" s="26"/>
      <c r="H16" s="25">
        <f t="shared" si="0"/>
        <v>0</v>
      </c>
      <c r="I16" s="19">
        <f t="shared" si="1"/>
        <v>0</v>
      </c>
      <c r="J16" s="19">
        <f t="shared" si="2"/>
        <v>0</v>
      </c>
      <c r="K16" s="20"/>
      <c r="L16" s="21">
        <f t="shared" si="3"/>
        <v>49674</v>
      </c>
      <c r="M16" s="27" t="s">
        <v>29</v>
      </c>
      <c r="N16" s="20"/>
    </row>
    <row r="17" spans="1:14" ht="191.25" customHeight="1">
      <c r="A17" s="14" t="s">
        <v>54</v>
      </c>
      <c r="B17" s="15" t="s">
        <v>30</v>
      </c>
      <c r="C17" s="22" t="s">
        <v>74</v>
      </c>
      <c r="D17" s="23">
        <v>23021</v>
      </c>
      <c r="E17" s="18">
        <v>1</v>
      </c>
      <c r="F17" s="18" t="s">
        <v>11</v>
      </c>
      <c r="G17" s="26"/>
      <c r="H17" s="25">
        <f t="shared" si="0"/>
        <v>0</v>
      </c>
      <c r="I17" s="19">
        <f t="shared" si="1"/>
        <v>0</v>
      </c>
      <c r="J17" s="19">
        <f t="shared" si="2"/>
        <v>0</v>
      </c>
      <c r="K17" s="20"/>
      <c r="L17" s="21">
        <f t="shared" si="3"/>
        <v>23021</v>
      </c>
      <c r="M17" s="27" t="s">
        <v>31</v>
      </c>
      <c r="N17" s="20"/>
    </row>
    <row r="18" spans="1:14" ht="135.75" customHeight="1">
      <c r="A18" s="14" t="s">
        <v>55</v>
      </c>
      <c r="B18" s="15" t="s">
        <v>32</v>
      </c>
      <c r="C18" s="22" t="s">
        <v>75</v>
      </c>
      <c r="D18" s="23">
        <v>16664</v>
      </c>
      <c r="E18" s="18">
        <v>1</v>
      </c>
      <c r="F18" s="18" t="s">
        <v>11</v>
      </c>
      <c r="G18" s="26"/>
      <c r="H18" s="25">
        <f t="shared" si="0"/>
        <v>0</v>
      </c>
      <c r="I18" s="19">
        <f t="shared" si="1"/>
        <v>0</v>
      </c>
      <c r="J18" s="19">
        <f t="shared" si="2"/>
        <v>0</v>
      </c>
      <c r="K18" s="20"/>
      <c r="L18" s="21">
        <f t="shared" si="3"/>
        <v>16664</v>
      </c>
      <c r="M18" s="27" t="s">
        <v>33</v>
      </c>
      <c r="N18" s="20"/>
    </row>
    <row r="19" spans="1:14" ht="189.75" customHeight="1">
      <c r="A19" s="14" t="s">
        <v>56</v>
      </c>
      <c r="B19" s="15" t="s">
        <v>34</v>
      </c>
      <c r="C19" s="22" t="s">
        <v>76</v>
      </c>
      <c r="D19" s="23">
        <v>13361</v>
      </c>
      <c r="E19" s="18">
        <v>1</v>
      </c>
      <c r="F19" s="18" t="s">
        <v>11</v>
      </c>
      <c r="G19" s="18"/>
      <c r="H19" s="25">
        <f t="shared" si="0"/>
        <v>0</v>
      </c>
      <c r="I19" s="19">
        <f t="shared" si="1"/>
        <v>0</v>
      </c>
      <c r="J19" s="19">
        <f t="shared" si="2"/>
        <v>0</v>
      </c>
      <c r="K19" s="20"/>
      <c r="L19" s="21">
        <f t="shared" si="3"/>
        <v>13361</v>
      </c>
      <c r="M19" s="27" t="s">
        <v>35</v>
      </c>
      <c r="N19" s="20"/>
    </row>
    <row r="20" spans="1:14" ht="107.25" customHeight="1">
      <c r="A20" s="14" t="s">
        <v>57</v>
      </c>
      <c r="B20" s="15" t="s">
        <v>36</v>
      </c>
      <c r="C20" s="22" t="s">
        <v>60</v>
      </c>
      <c r="D20" s="23">
        <v>1682</v>
      </c>
      <c r="E20" s="18">
        <v>14</v>
      </c>
      <c r="F20" s="18" t="s">
        <v>11</v>
      </c>
      <c r="G20" s="18"/>
      <c r="H20" s="25">
        <f t="shared" si="0"/>
        <v>0</v>
      </c>
      <c r="I20" s="19">
        <f t="shared" si="1"/>
        <v>0</v>
      </c>
      <c r="J20" s="19">
        <f t="shared" si="2"/>
        <v>0</v>
      </c>
      <c r="K20" s="20"/>
      <c r="L20" s="21">
        <f t="shared" si="3"/>
        <v>23548</v>
      </c>
      <c r="M20" s="27" t="s">
        <v>37</v>
      </c>
      <c r="N20" s="20"/>
    </row>
    <row r="21" spans="1:14" ht="138" customHeight="1">
      <c r="A21" s="14" t="s">
        <v>58</v>
      </c>
      <c r="B21" s="15" t="s">
        <v>38</v>
      </c>
      <c r="C21" s="22" t="s">
        <v>62</v>
      </c>
      <c r="D21" s="23">
        <v>3800</v>
      </c>
      <c r="E21" s="18">
        <v>24</v>
      </c>
      <c r="F21" s="18" t="s">
        <v>11</v>
      </c>
      <c r="G21" s="18"/>
      <c r="H21" s="25">
        <f t="shared" si="0"/>
        <v>0</v>
      </c>
      <c r="I21" s="19">
        <f t="shared" si="1"/>
        <v>0</v>
      </c>
      <c r="J21" s="19">
        <f t="shared" si="2"/>
        <v>0</v>
      </c>
      <c r="K21" s="20"/>
      <c r="L21" s="21">
        <f>D21*E21</f>
        <v>91200</v>
      </c>
      <c r="M21" s="27" t="s">
        <v>39</v>
      </c>
      <c r="N21" s="20"/>
    </row>
    <row r="22" spans="1:14" ht="116.25" customHeight="1">
      <c r="A22" s="32" t="s">
        <v>78</v>
      </c>
      <c r="B22" s="31" t="s">
        <v>77</v>
      </c>
      <c r="C22" s="22" t="s">
        <v>79</v>
      </c>
      <c r="D22" s="23">
        <v>825</v>
      </c>
      <c r="E22" s="18">
        <v>14</v>
      </c>
      <c r="F22" s="18" t="s">
        <v>11</v>
      </c>
      <c r="G22" s="18"/>
      <c r="H22" s="25">
        <f t="shared" si="0"/>
        <v>0</v>
      </c>
      <c r="I22" s="19">
        <f aca="true" t="shared" si="4" ref="I22">G22*1.21</f>
        <v>0</v>
      </c>
      <c r="J22" s="19">
        <f aca="true" t="shared" si="5" ref="J22">E22*I22</f>
        <v>0</v>
      </c>
      <c r="K22" s="20"/>
      <c r="L22" s="21">
        <f t="shared" si="3"/>
        <v>11550</v>
      </c>
      <c r="M22" s="33" t="s">
        <v>80</v>
      </c>
      <c r="N22" s="20"/>
    </row>
    <row r="23" spans="1:13" ht="15">
      <c r="A23" s="20"/>
      <c r="B23" s="15"/>
      <c r="C23" s="24"/>
      <c r="D23" s="23"/>
      <c r="E23" s="18"/>
      <c r="F23" s="18"/>
      <c r="G23" s="18"/>
      <c r="H23" s="18"/>
      <c r="I23" s="19"/>
      <c r="J23" s="19"/>
      <c r="K23" s="20"/>
      <c r="L23" s="21"/>
      <c r="M23" s="20"/>
    </row>
    <row r="24" spans="8:10" ht="15.75" thickBot="1">
      <c r="H24" s="8">
        <f>SUM(H6:H23)</f>
        <v>0</v>
      </c>
      <c r="I24" s="3"/>
      <c r="J24" s="3"/>
    </row>
    <row r="25" spans="5:12" ht="15.75" thickBot="1">
      <c r="E25" s="4" t="s">
        <v>40</v>
      </c>
      <c r="F25" s="5"/>
      <c r="G25" s="5"/>
      <c r="H25" s="5"/>
      <c r="I25" s="6"/>
      <c r="J25" s="7">
        <f>SUM(J6:J24)</f>
        <v>0</v>
      </c>
      <c r="L25" s="2">
        <f>SUM(L6:L24)</f>
        <v>365741</v>
      </c>
    </row>
    <row r="26" ht="15">
      <c r="L26" s="2">
        <f>L25/1.21</f>
        <v>302265.28925619833</v>
      </c>
    </row>
  </sheetData>
  <mergeCells count="2">
    <mergeCell ref="C2:J2"/>
    <mergeCell ref="E4:J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Treml</dc:creator>
  <cp:keywords/>
  <dc:description/>
  <cp:lastModifiedBy>Treml</cp:lastModifiedBy>
  <dcterms:created xsi:type="dcterms:W3CDTF">2021-01-21T10:27:47Z</dcterms:created>
  <dcterms:modified xsi:type="dcterms:W3CDTF">2022-08-11T13:24:41Z</dcterms:modified>
  <cp:category/>
  <cp:version/>
  <cp:contentType/>
  <cp:contentStatus/>
</cp:coreProperties>
</file>