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18" windowWidth="14937" windowHeight="9220" activeTab="0"/>
  </bookViews>
  <sheets>
    <sheet name="rekapitulace" sheetId="1" r:id="rId1"/>
    <sheet name="201" sheetId="2" r:id="rId2"/>
    <sheet name="VON" sheetId="3" r:id="rId3"/>
  </sheets>
  <definedNames>
    <definedName name="_xlnm.Print_Area" localSheetId="0">'rekapitulace'!$A$1:$E$12</definedName>
  </definedNames>
  <calcPr fullCalcOnLoad="1"/>
</workbook>
</file>

<file path=xl/sharedStrings.xml><?xml version="1.0" encoding="utf-8"?>
<sst xmlns="http://schemas.openxmlformats.org/spreadsheetml/2006/main" count="739" uniqueCount="388">
  <si>
    <t>Soupis objektů s DPH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</si>
  <si>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</si>
  <si>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</si>
  <si>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</si>
  <si>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</si>
  <si>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</si>
  <si>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</si>
  <si>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</si>
  <si>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</si>
  <si>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</si>
  <si>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</si>
  <si>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Stavba :</t>
  </si>
  <si>
    <t>číslo a název SO:</t>
  </si>
  <si>
    <t>číslo a název rozpočtu:</t>
  </si>
  <si>
    <t>19024-SP</t>
  </si>
  <si>
    <t>II/243 Líbeznice, most ev.č. 243-007 přes potok v obci Líbeznice</t>
  </si>
  <si>
    <t>201</t>
  </si>
  <si>
    <t>Most ev.č. 243-007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</si>
  <si>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</si>
  <si>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</si>
  <si>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</si>
  <si>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</si>
  <si>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</si>
  <si>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</si>
  <si>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</si>
  <si>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</si>
  <si>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</si>
  <si>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</si>
  <si>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</si>
  <si>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</si>
  <si>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</si>
  <si>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</si>
  <si>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</si>
  <si>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</si>
  <si>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</si>
  <si>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</si>
  <si>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</si>
  <si>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</si>
  <si>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</si>
  <si>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</si>
  <si>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2021_OTSKP</t>
  </si>
  <si>
    <t>014102</t>
  </si>
  <si>
    <t>AP</t>
  </si>
  <si>
    <t>POPLATKY ZA SKLÁDKU
Výkopek,
bude čerpáno pouze se souhlasem a v rozsahu určeném TDS (s ohledem na vhodnost vyzískaného mat.)</t>
  </si>
  <si>
    <t xml:space="preserve">T         </t>
  </si>
  <si>
    <t>z pol. 13173: 579,273m3*2t/m3=1 158,546 [A]t
z pol. 46731: 5,5m3*2t/m3=11,000 [B]t
A+B=1 169,546 [C]t</t>
  </si>
  <si>
    <t>zahrnuje veškeré poplatky provozovateli skládky související s uložením odpadu na skládce.</t>
  </si>
  <si>
    <t>B</t>
  </si>
  <si>
    <t>POPLATKY ZA SKLÁDKU
Beton/železobeton</t>
  </si>
  <si>
    <t>z pol. 96616: 63,045m3*2,5t/m3=157,613 [A]t</t>
  </si>
  <si>
    <t>J</t>
  </si>
  <si>
    <t>POPLATKY ZA SKLÁDKU
Nebezpečný odpad</t>
  </si>
  <si>
    <t>z pol. 11372E.A: 9,8m3*2,4t/m3=23,520 [A]t</t>
  </si>
  <si>
    <t>Zahrnuje veškeré poplatky provozovateli skládky související s uložením odpadu na skládce.</t>
  </si>
  <si>
    <t>014201</t>
  </si>
  <si>
    <t>POPLATKY ZA ZEMNÍK - ZEMINA
Nákup zeminy vhodné,
bude čerpáno pouze se souhlasem a v rozsahu určeném TDS (v případě nevhodnosti mat. z výkopů stavby)</t>
  </si>
  <si>
    <t xml:space="preserve">M3        </t>
  </si>
  <si>
    <t>pro pol. 17511: 215m3=215,000 [A]m3</t>
  </si>
  <si>
    <t>zahrnuje veškeré poplatky majiteli zemníku související s nákupem zeminy (nikoliv s otvírkou zemníku)</t>
  </si>
  <si>
    <t>BP</t>
  </si>
  <si>
    <t>POPLATKY ZA ZEMNÍK - ZEMINA
Nákup zeminy velmi vhodné,
bude čerpáno pouze se souhlasem a v rozsahu určeném TDS (v případě nevhodnosti mat. z výkopů stavby)</t>
  </si>
  <si>
    <t>pro pol. 17511: 82,5m3=82,500 [A]m3</t>
  </si>
  <si>
    <t>014211</t>
  </si>
  <si>
    <t>POPLATKY ZA ZEMNÍK - ORNICE
Ornice/kultivovaná zemina,
bude čerpáno pouze se souhlasem a v rozsahu určeném TDS (v případě nevhodnosti mat. vyzískaného ze stavby)</t>
  </si>
  <si>
    <t xml:space="preserve">pro pol. 18220: 18m3=18,000 [A]m3 </t>
  </si>
  <si>
    <t>03R01</t>
  </si>
  <si>
    <t>PŘÍPLATEK ZA PRÁCE MALÉHO ROZSAHU
Předpoklad 30% z ceny stavby (jednotková cena = 100% nabídkové ceny SO 201),
bude čerpáno pouze se souhlasem a v rozsahu určeném TDS</t>
  </si>
  <si>
    <t xml:space="preserve">KPL       </t>
  </si>
  <si>
    <t>0,3=0,300 [A]</t>
  </si>
  <si>
    <t>zahrnuje objednatelem povolené náklady na požadovaná zařízení zhotovitele</t>
  </si>
  <si>
    <t>Zemní práce</t>
  </si>
  <si>
    <t>11120</t>
  </si>
  <si>
    <t>A</t>
  </si>
  <si>
    <t>ODSTRANĚNÍ KŘOVIN
Vč. likvidace</t>
  </si>
  <si>
    <t xml:space="preserve">M2        </t>
  </si>
  <si>
    <t>odstr. náletových dřevin, viz Souhrnná technická zpráva (odhad - bude upřesněnov rámci realizace TDS): 40m2=40,000 [A]m2</t>
  </si>
  <si>
    <t>odstranění křovin a stromů do průměru 100 mm doprava dřevin bez ohledu na vzdálenost
spálení na hromadách nebo štěpkování</t>
  </si>
  <si>
    <t>11204</t>
  </si>
  <si>
    <t>KÁCENÍ STROMŮ D KMENE DO 0,3M S ODSTRANĚNÍM PAŘEZŮ
Vč. likvidace</t>
  </si>
  <si>
    <t xml:space="preserve">KUS       </t>
  </si>
  <si>
    <t>odstr. náletových dřevin, viz Souhrnná technická zpráva (odhad - bude upřesněnov rámci realizace TDS): 3ks=3,000 [A]ks</t>
  </si>
  <si>
    <t>Kácení stromů se měří v [ks] poražených stromů (průměr stromů se měří ve výšce 1,3m nad terénem) a zahrnuje zejména:
- poražení stromu a osekání větví
- spálení větví na hromadách nebo štěpkování
- dopravu a uložení kmenů, případné další práce s nimi dle pokynů zadávací dokumentace 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</t>
  </si>
  <si>
    <t>11372E</t>
  </si>
  <si>
    <t>FRÉZOVÁNÍ ZPEVNĚNÝCH PLOCH ASFALT DROBNÝCH OPRAV A PLOŠ ROZPADŮ DO 500M2
Asf. vrstvy s obsahem dehtu, netno nakládat jako s nebezpečným odpadem</t>
  </si>
  <si>
    <t>odstr. krytu stáv. vozovky pro opr. mostu (obrus), viz příl. Koordinační situace stavby a příl. Půdorys, podélný řez a vzorový příčný řez (předpoklad): 7m*40m*0,035m=9,800 [A]m3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</si>
  <si>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</si>
  <si>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FRÉZOVÁNÍ ZPEVNĚNÝCH PLOCH ASFALT DROBNÝCH OPRAV A PLOŠ ROZPADŮ DO 500M2
S vyzískaným mat. je nutno nakládat v souladu s Vyhláškou č. 130/2019 o kritériích, při jejichž splnění je asfaltová směs vedlejším produktem nebo přestává být odpadem. Předpoklad uskladnění na deponii objednatele nebo použití k recyklaci.</t>
  </si>
  <si>
    <t>odstr. krytu stáv. vozovky pro opr. mostu, viz příl. Koordinační situace stavby a příl. Půdorys, podélný řez a vzorový příčný řez (předpoklad): 7m*40m*(0,22m-0,035m (viz pol. 11372E.A))=51,800 [A]m3</t>
  </si>
  <si>
    <t>11511</t>
  </si>
  <si>
    <t>ČERPÁNÍ VODY DO 500 L/MIN</t>
  </si>
  <si>
    <t xml:space="preserve">HOD       </t>
  </si>
  <si>
    <t>odhad: 160hod=160,000 [A]hod</t>
  </si>
  <si>
    <t>Položka čerpání vody na povrchu zahrnuje i potrubí, pohotovost záložní čerpací soupravy a zřízení čerpací jímky.
Součástí položky je také následná demontáž a likvidace těchto zařízení</t>
  </si>
  <si>
    <t>11526</t>
  </si>
  <si>
    <t>PŘEVEDENÍ VODY POTRUBÍM DN 800 NEBO ŽLABY R.O. DO 2,8M
Vč. zřízení hrázek, čerpání vody a následného odstranění</t>
  </si>
  <si>
    <t xml:space="preserve">M         </t>
  </si>
  <si>
    <t>proviz. převedení toku během výstavby, viz příl. Půdorys, podélný řez a vzorový příčný řez: 20m*2=40,000 [A]m</t>
  </si>
  <si>
    <t>Položka převedení vody na povrchu zahrnuje zřízení, udržování a odstranění příslušného zařízení. Převedení vody se
uvádí buď průměrem potrubí (DN) nebo délkou rozvinutého obvodu žlabu (r.o.).</t>
  </si>
  <si>
    <t>12573</t>
  </si>
  <si>
    <t>VYKOPÁVKY ZE ZEMNÍKŮ A SKLÁDEK TŘ. I
Mat. pro zásypy z mezideponie vč. přesunu,
bude čerpáno pouze se souhlasem a v rozsahu určeném TDS (s ohledem na vhodnost vyzískaného mat.)</t>
  </si>
  <si>
    <t>pro pol. 17511: 297,5m3=297,500 [A]m3
pro pol. 18220: 18m3=18,000 [B]m3
A+B=315,500 [C]m3
C*1/3 (odhad podílu vyzískaného mat.)=105,167 [D]m3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</si>
  <si>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</si>
  <si>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VYKOPÁVKY ZE ZEMNÍKŮ A SKLÁDEK TŘ. I
Mat. ze zemníku vč. dovozu,
bude čerpáno pouze se souhlasem a v rozsahu určeném TDS (s ohledem na vhodnost vyzískaného mat.)</t>
  </si>
  <si>
    <t>pro pol. 17511: 297,5m3=297,500 [A]m3
pro pol. 18220: 18m3=18,000 [B]m3
A+B=315,500 [C]m3
C*2/3 (odhad podílu nového mat.)=210,333 [D]m3</t>
  </si>
  <si>
    <t>CP</t>
  </si>
  <si>
    <t>VYKOPÁVKY ZE ZEMNÍKŮ A SKLÁDEK TŘ. I
Přebytek výkopku z mezideponie vč. odvozu na skládku,
bude čerpáno pouze se souhlasem a v rozsahu určeném TDS (s ohledem na vhodnost vyzískaného mat.)</t>
  </si>
  <si>
    <t>mat. uložený na mezideponii, viz pol. 13173: 684,44m3=684,440 [A]m3
mat. z mezideponie pro zásypy, viz pol. 17511 a 18220: (297,5m3+18m3)*1/3 (odhad)=105,167 [B]m3
přebytek (odhad): A-B=579,273 [C]m3</t>
  </si>
  <si>
    <t>13173</t>
  </si>
  <si>
    <t>HLOUBENÍ JAM ZAPAŽ I NEPAŽ TŘ. I
Na mezideponii vč. přesunu</t>
  </si>
  <si>
    <t>stavební jáma, viz příl. Půdorys, podélný řez a vzorový příčný řez: 
pro vozovku: 0,4m*8m*40m=128,000 [A]m3
přesypávka mostu: 8m*0,9m*6m=43,200 [B]m3
pro nový most: (16m2+17m2)*15m=495,000 [C]m3
pro dlažbu pod mostem: 2,6m*0,4m*12m+6m*0,6m*0,8m*2=18,240 [D]m3
A+B+C+D=684,440 [E]m3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</si>
  <si>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</si>
  <si>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17120</t>
  </si>
  <si>
    <t>ULOŽENÍ SYPANINY DO NÁSYPŮ A NA SKLÁDKY BEZ ZHUTNĚNÍ</t>
  </si>
  <si>
    <t>z pol. 13173: 684,44m3=684,440 [A]m3 
z pol. 12573.CP: 579,273m3=579,273 [B]m3
A+B=1 263,713 [C]m3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</si>
  <si>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</si>
  <si>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17390</t>
  </si>
  <si>
    <t>ZEMNÍ KRAJNICE A DOSYPÁVKY Z JINÝCH MATERIÁLŮ
Z R-materiálu</t>
  </si>
  <si>
    <t>dosypání krajnice, viz příl. Koordinační situace stavby a příl. Půdorys, podélný řez a vzorový příčný řez: 22m2*0,5m=11,000 [A]m3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</si>
  <si>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</t>
  </si>
  <si>
    <t>17511</t>
  </si>
  <si>
    <t>OBSYP POTRUBÍ A OBJEKTŮ SE ZHUTNĚNÍM</t>
  </si>
  <si>
    <t>zásyp nových kcí, viz příl. Půdorys, podélný řez a vzorový příčný řez: 
zeminou vhodnou:
základy: 8m2*15m=120,000 [A]m3
křídla: 9,5m2*(3m+3m+2m+2m)=95,000 [B]m3
A+B=215,000 [C]m3
zeminou velmi vhodnou:
přechod. oblast: 11m2*7,5m=82,500 [D]m3
C+D=297,500 [E]m3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</si>
  <si>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</si>
  <si>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</si>
  <si>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</si>
  <si>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ochrana těsnící fólie v přechod. oblasti, viz příl. Půdorys, podélný řez a vzorový příčný řez a pol. 711137: 67,5m2*0,15m*2=20,250 [A]m3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</si>
  <si>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</si>
  <si>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</si>
  <si>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</si>
  <si>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viz Koordinační situace stavby: 7,5m*40m=300,000 [A]m2</t>
  </si>
  <si>
    <t>položka zahrnuje úpravu pláně včetně vyrovnání výškových rozdílů. Míru zhutnění určuje projekt.</t>
  </si>
  <si>
    <t>18220</t>
  </si>
  <si>
    <t>ROZPROSTŘENÍ ORNICE VE SVAHU</t>
  </si>
  <si>
    <t>plochy k ozelenění, viz příl. Koordinační situace stavby (předpoklad): 120m2*0,15m=18,000 [A]m3</t>
  </si>
  <si>
    <t>položka zahrnuje:
nutné přemístění ornice z dočasných skládek vzdálených do 50m rozprostření ornice v předepsané tloušťce ve svahu přes 1:5</t>
  </si>
  <si>
    <t>18241</t>
  </si>
  <si>
    <t>ZALOŽENÍ TRÁVNÍKU RUČNÍM VÝSEVEM</t>
  </si>
  <si>
    <t>viz pol. 18220: 120m2=120,000 [A]m2</t>
  </si>
  <si>
    <t>Zahrnuje dodání předepsané travní směsi, její výsev na ornici, zalévání, první pokosení, to vše bez ohledu na sklon
terénu</t>
  </si>
  <si>
    <t>18247</t>
  </si>
  <si>
    <t>OŠETŘOVÁNÍ TRÁVNÍKU</t>
  </si>
  <si>
    <t>následná (jednorázová) péče nad rámec technické specifikace pol. 18241: 120m2=120,000 [A]m2</t>
  </si>
  <si>
    <t>Zahrnuje pokosení se shrabáním, naložení shrabků na dopravní prostředek, s odvozem a se složením, to vše bez ohledu na sklon terénu
zahrnuje nutné zalití a hnojení</t>
  </si>
  <si>
    <t>Základy</t>
  </si>
  <si>
    <t>21152</t>
  </si>
  <si>
    <t>SANAČNÍ ŽEBRA Z KAMENIVA DRCENÉHO</t>
  </si>
  <si>
    <t>ochranný obsyp v rubu opěr, viz příl. Půdorys, podélný řez a vzorový příčný řez: 1m2*7,5m=7,500 [A]m3</t>
  </si>
  <si>
    <t>položka zahrnuje dodávku předepsaného kameniva, mimostaveništní a vnitrostaveništní dopravu a jeho uložení není-li
v zadávací dokumentaci uvedeno jinak, jedná se o nakupovaný materiál</t>
  </si>
  <si>
    <t>21331</t>
  </si>
  <si>
    <t>DRENÁŽNÍ VRSTVY Z BETONU MEZEROVITÉHO (DRENÁŽNÍHO)</t>
  </si>
  <si>
    <t>obet. dren. trub v rubu NK, viz příl. Půdorys, podélný řez a vzorový příčný řez: (0,3m*0,3m-3,14*0,08m^2)*7,5m*2=1,049 [A]m3</t>
  </si>
  <si>
    <t>Položka zahrnuje:
- dodávku předepsaného materiálu pro drenážní vrstvu, včetně mimostaveništní a vnitrostaveništní dopravy
- provedení drenážní vrstvy předepsaných rozměrů a předepsaného tvaru</t>
  </si>
  <si>
    <t>21341</t>
  </si>
  <si>
    <t>DRENÁŽNÍ VRSTVY Z PLASTBETONU (PLASTMALTY)</t>
  </si>
  <si>
    <t>drenážní proužek na NK, viz příl. Půdorys, podélný řez a vzorový příčný řez: 0,15m*0,04m*6,3m*2=0,076 [A]m3</t>
  </si>
  <si>
    <t>23117A</t>
  </si>
  <si>
    <t>ŠTĚTOVÉ STĚNY BERANĚNÉ Z KOVOVÝCH DÍLCŮ TRVALÉ (PLOCHA)</t>
  </si>
  <si>
    <t>zajištění stavební jámy, viz příl. Půdorys, podélný řez a vzorový příčný řez: 3m*18m*2=108,000 [A]m2</t>
  </si>
  <si>
    <t>- zřízení stěny
- dodání štětovnic v požadované kvalitě, případně jejich ošetřování, řezání, nastavování a další úpravy
- kleštiny, převázky. a další pomocné a doplňkové konstrukce
- nastražení a zaberanění štětovnic do jakékoliv třídy horniny
- veškerou dopravu, nájem, provoz a přemístění beranících zařízení a dalších mechanismů
- lešení a podpěrné konstrukce pro práci a manipulaci beranících zařízení a dalších mechanismů
- beranící plošiny vč. zemních prací, zpevnění, odvodnění a pod.
- při provádění z lodi náklady na prám nebo lodi
- těsnění stěny, je-li nutné
- kotvení stěny, je-li nutné nebo vzepření, případně rozepření
- vodící piloty nebo stabilizační hrázky
- zhotovení koutových štětovnic
- dílenská dokumentace, včetně technologického předpisu spojování,
- dodání spojovacího materiálu,
- zřízení  montážních  a  dilatačních  spojů,  spar, včetně potřebných úprav, vložek, opracování, očištění a ošetření,
- jakákoliv doprava a manipulace dílců  a  montážních  sestav,  včetně  dopravy konstrukce z výrobny na stavbu,
- montážní dokumentace včetně technologického předpisu montáže,
- výplň, těsnění a tmelení spar a spojů,
- veškeré druhy opracování povrchů, včetně úprav pod nátěry a pod izolaci,
- veškeré druhy dílenských základů a základních nátěrů a povlaků,
- všechny druhy ocelového kotvení,
- dílenskou přejímku a montážní prohlídku, včetně požadovaných dokladů</t>
  </si>
  <si>
    <t>237172</t>
  </si>
  <si>
    <t>ODŘEZÁNÍ ŠTĚTOVÝCH STĚN Z KOVOVÝCH DÍLCŮ</t>
  </si>
  <si>
    <t>viz pol. 23117A: 18m*2=36,000 [A]m</t>
  </si>
  <si>
    <t>položka zahrnuje odstranění stěn včetně odvozu a uložení na skládku</t>
  </si>
  <si>
    <t>272325</t>
  </si>
  <si>
    <t>ZÁKLADY ZE ŽELEZOBETONU DO C30/37
C30/37 - XF3</t>
  </si>
  <si>
    <t>pro NK, viz příl. Půdorys, podélný řez a vzorový příčný řez: 2,4m*0,55m*9m*2=23,760 [A]m3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</si>
  <si>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</si>
  <si>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272365</t>
  </si>
  <si>
    <t>VÝZTUŽ ZÁKLADŮ Z OCELI 10505, B500B</t>
  </si>
  <si>
    <t>viz pol. 272325: 23,76m3*0,22t/m3=5,227 [A]t</t>
  </si>
  <si>
    <t>Položka zahrnuje veškerý materiál, výrobky a polotovary, včetně mimostaveništní a vnitrostaveništní dopravy (rovněž
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</si>
  <si>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Svislé konstrukce</t>
  </si>
  <si>
    <t>31717</t>
  </si>
  <si>
    <t>KOVOVÉ KONSTRUKCE PRO KOTVENÍ ŘÍMSY</t>
  </si>
  <si>
    <t xml:space="preserve">KG        </t>
  </si>
  <si>
    <t>viz příl. Půdorys, podélný řez a vzorový příčný řez: 26ks*5,26kg=136,760 [A]kg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</si>
  <si>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</si>
  <si>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</si>
  <si>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
C30/37 - XF4</t>
  </si>
  <si>
    <t>nové římsy, viz příl. Půdorys, podélný řez a vzorový příčný řez: (0,3m2+0,6m2)*12,3m=11,070 [A]m3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</si>
  <si>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</si>
  <si>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</si>
  <si>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10505, B500B</t>
  </si>
  <si>
    <t>viz pol. 317325: 11,07m3*0,12t/m3=1,328 [A]t</t>
  </si>
  <si>
    <t>položka zahrnuje: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</si>
  <si>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389325</t>
  </si>
  <si>
    <t>MOSTNÍ RÁMOVÉ KONSTRUKCE ZE ŽELEZOBETONU C30/37
XF2</t>
  </si>
  <si>
    <t>nová nosná kce, viz příl. Půdorys, podélný řez a vzorový příčný řez: 
stěny rámu (opěry): 0,4m*2,2m*10m*2=17,600 [A]m3
deska: 3,2m2*10m=32,000 [B]m3
křídla: 6,2m2*0,5m*4+2m*0,5m*1m*2=14,400 [C]m3
A+B+C=64,000 [D]m3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</si>
  <si>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</si>
  <si>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389365</t>
  </si>
  <si>
    <t>VÝZTUŽ MOSTNÍ RÁMOVÉ KONSTRUKCE Z OCELI 10505, B500B</t>
  </si>
  <si>
    <t>viz pol. 389325: 64m3*0,22t/m3=14,080 [A]t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</si>
  <si>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</si>
  <si>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Vodorovné konstrukce</t>
  </si>
  <si>
    <t>45131</t>
  </si>
  <si>
    <t>PODKL A VÝPLŇ VRSTVY Z PROST BET</t>
  </si>
  <si>
    <t>pod odláždění: 80,6m2 (viz pol. 4685512) + 9m2 (viz pol. 582621)=89,600 [A]m2
A*0,1m=8,960 [B]m3</t>
  </si>
  <si>
    <t>451311</t>
  </si>
  <si>
    <t>PODKL A VÝPLŇ VRSTVY Z PROST BET DO C8/10
C8/10n</t>
  </si>
  <si>
    <t>pod dren. tr. v rubu opěr, viz příl. Půdorys, podélný řez a vzorový příčný řez: 0,3m*0,8m*7,5m*2=3,600 [A]m3</t>
  </si>
  <si>
    <t>- dodání  čerstvého  betonu  (betonové  směsi)  požadované  kvality,  jeho  uložení  do požadovaného tvaru při
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</si>
  <si>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451312</t>
  </si>
  <si>
    <t>PODKLADNÍ A VÝPLŇOVÉ VRSTVY Z PROSTÉHO BETONU C12/15
X0</t>
  </si>
  <si>
    <t xml:space="preserve">pod základy, viz příl. Půdorys, podélný řez a vzorový příčný řez: 2,7m*10,3m*0,15m*2=8,343 [A]m3 </t>
  </si>
  <si>
    <t>45852</t>
  </si>
  <si>
    <t>VÝPLŇ ZA OPĚRAMI A ZDMI Z KAMENIVA DRCENÉHO</t>
  </si>
  <si>
    <t>přechod. klín, viz příl. Půdorys, podélný řez a vzorový příčný řez: 6m2*7,5m=45,000 [A]m3</t>
  </si>
  <si>
    <t>položka zahrnuje dodávku předepsaného kameniva, mimostaveništní a vnitrostaveništní dopravu a jeho uložení není-li v zadávací dokumentaci uvedeno jinak, jedná se o nakupovaný materiál</t>
  </si>
  <si>
    <t>465512</t>
  </si>
  <si>
    <t>DLAŽBY Z LOMOVÉHO KAMENE NA MC</t>
  </si>
  <si>
    <t>odláždění, viz příl. Půdorys, podélný řez a vzorový příčný řez:
zádlažba na konci křídel vlevo ve směru Líbeznice: 1,4m2*2=2,800 [A]m2
koryto pod mostem: 5,5m*10,8m+4m*0,4m*2+4m*1,9m*2=77,800 [B]m2
A+B=80,600 [C]m2
C*0,2m=16,120 [D]m3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</si>
  <si>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</t>
  </si>
  <si>
    <t>46731</t>
  </si>
  <si>
    <t>STUPNĚ A PRAHY VODNÍCH KORYT Z PROSTÉHO BETONU
Bet. min. C25/30 - XF3, vč. odvozu výkopku na skládku</t>
  </si>
  <si>
    <t>koncové prahy odláždění koryta, viz příl. Půdorys, podélný řez a vzorový příčný řez: 0,5m*1m*5,5m*2=5,500 [A]m3</t>
  </si>
  <si>
    <t>položka zahrnuje:
- nutné zemní práce (hloubení rýh apod.)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</t>
  </si>
  <si>
    <t>Komunikace</t>
  </si>
  <si>
    <t>56310</t>
  </si>
  <si>
    <t>VOZOVKOVÉ VRSTVY Z MECHANICKY ZPEVNĚNÉHO KAMENIVA</t>
  </si>
  <si>
    <t>obnova kce vozovky před a za mostem, viz příl. Půdorys, podélný řez a vzorový příčný řez: 34m*7m*1,12 (koef. pro rozšíř. vrstev)=266,560 [A]m2
A*0,17m=45,315 [B]m3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</si>
  <si>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</si>
  <si>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56330</t>
  </si>
  <si>
    <t>VOZOVKOVÉ VRSTVY ZE ŠTĚRKODRTI
ŠD A</t>
  </si>
  <si>
    <t>obnova kce vozovky před a za mostem, viz příl. Půdorys, podélný řez a vzorový příčný řez: 34m*7m*1,2 (koef. pro rozšíř. vrstev)=285,600 [A]m2
A*0,15m=42,840 [B]m3</t>
  </si>
  <si>
    <t>572123</t>
  </si>
  <si>
    <t>INFILTRAČNÍ POSTŘIK Z EMULZE DO 1,0KG/M2
PI-C 0,8 kg/m2</t>
  </si>
  <si>
    <t>obnova kce vozovky, pod ACP, viz příl. Půdorys, podélný řez a vzorový příčný řez a pol. 5774**: 266,22m2=266,220 [A]m2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</si>
  <si>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</si>
  <si>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</si>
  <si>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
PS-C 0,35 kg/m2</t>
  </si>
  <si>
    <t>obnova kce vozovky, pod ACO a ACL, viz příl. Půdorys, podélný řez a vzorový příčný řez a pol. 5774**: 285,25m2+255m2=540,250 [A]m2</t>
  </si>
  <si>
    <t>575C53</t>
  </si>
  <si>
    <t>LITÝ ASFALT MA IV (OCHRANA MOSTNÍ IZOLACE) 11 TL. 40MM</t>
  </si>
  <si>
    <t>na nosné kci, viz příl. Půdorys, podélný řez a vzorový příčný řez: 6,3m*7,5m=47,250 [A]m2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</si>
  <si>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</t>
  </si>
  <si>
    <t>5774AE</t>
  </si>
  <si>
    <t>VRSTVY PRO OBNOVU A OPRAVY Z ASF BETONU ACO 11+, 11S
ACO 11S</t>
  </si>
  <si>
    <t>obnova kce vozovky, viz příl. Půdorys, podélný řez a vzorový příčný řez: 
na NK: 6,3m*7,5m=47,250 [A]m2
před a za mostem: 34m*7m=238,000 [B]m2
A+B=285,250 [C]m2
C*0,05m=14,263 [D]m3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</si>
  <si>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
-nezahrnuje očištění podkladu po veřejném provozu</t>
  </si>
  <si>
    <t>5774CG</t>
  </si>
  <si>
    <t>VRSTVY PRO OBNOVU A OPRAVY Z ASF BETONU ACL 16S, 16+
ACL 16+</t>
  </si>
  <si>
    <t>obnova kce vozovky před a za mostem, viz příl. Půdorys, podélný řez a vzorový příčný řez: 34m*7,5m=255,000 [A]m2
A*0,06m=15,300 [B]m3</t>
  </si>
  <si>
    <t>5774EG</t>
  </si>
  <si>
    <t>VRSTVY PRO OBNOVU A OPRAVY Z ASF BETONU ACP 16+, 16S
ACP 16+</t>
  </si>
  <si>
    <t>obnova kce vozovky před a za mostem, viz příl. Půdorys, podélný řez a vzorový příčný řez: 34m*7,5m*1,044 (koef. pro rozšíř. vrstev)=266,220 [A]m2
A*0,05m=13,311 [B]m3</t>
  </si>
  <si>
    <t>582621</t>
  </si>
  <si>
    <t>KRYTY Z BETON DLAŽDIC SE ZÁMKEM ŠEDÝCH TL 60MM DO LOŽE Z MC</t>
  </si>
  <si>
    <t>zádlažba na konci křídel vpravo ve směru Líbeznice, viz příl. Půdorys, podélný řez a vzorový příčný řez: 4,5m2*2=9,000 [A]m2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</si>
  <si>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</t>
  </si>
  <si>
    <t>58920</t>
  </si>
  <si>
    <t>VÝPLŇ SPAR MODIFIKOVANÝM ASFALTEM
Za horka</t>
  </si>
  <si>
    <t>těsnění spár, viz příl. Půdorys, podélný řez a vzorový příčný řez a VL 4:
nad opěrami: 7,5m*2=15,000 [A]m
podél říms: 12,3m*2=24,600 [B]m
napojení nových vozovkových vrstev na stávající: 7m*2=14,000 [C]m
A+B+C=53,600 [D]m</t>
  </si>
  <si>
    <t>položka zahrnuje:
- dodávku předepsaného materiálu
- vyčištění a výplň spar tímto materiálem</t>
  </si>
  <si>
    <t>Přidružená stavební výroba</t>
  </si>
  <si>
    <t>711137</t>
  </si>
  <si>
    <t>IZOLACE BĚŽN KONSTR PROTI VOL STÉK VODĚ Z PE FÓLIÍ</t>
  </si>
  <si>
    <t>těsnící fólie v rubu NK, viz příl. Půdorys, podélný řez a vzorový příčný řez: 4,5m*7,5m*2=67,500 [A]m2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</si>
  <si>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</si>
  <si>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711432</t>
  </si>
  <si>
    <t>IZOLACE MOSTOVEK POD ŘÍMSOU ASFALTOVÝMI PÁSY
Vyztužené NAIP tl. 5 mm s AL ochrannou vložkou, celoplošně přilepené do lepícího nátěru za horka</t>
  </si>
  <si>
    <t>ochr. izolace pod římsami, viz příl. Půdorys, podélný řez a vzorový příčný řez: (0,65m+2,15m)*6,3m=17,640 [A]m2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</si>
  <si>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</t>
  </si>
  <si>
    <t>711442</t>
  </si>
  <si>
    <t>IZOLACE MOSTOVEK CELOPLOŠNÁ ASFALTOVÝMI PÁSY S PEČETÍCÍ VRSTVOU
NAIP tl. 5 mm, modifikované, plnoplošně spojené s podkladem</t>
  </si>
  <si>
    <t>na nosné kci, viz příl. Půdorys, podélný řez a vzorový příčný řez: (6,3m+5,8m)*10m=121,000 [A]m2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</si>
  <si>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litý asfalt, asfaltový beton</t>
  </si>
  <si>
    <t>71150</t>
  </si>
  <si>
    <t>OCHRANA IZOLACE NA POVRCHU
Geokompozit</t>
  </si>
  <si>
    <t>ochrana izolace rubu NK: 2,5m*7,5m*2=37,500 [A]m2</t>
  </si>
  <si>
    <t>položka zahrnuje:
- dodání  předepsaného ochranného materiálu
- zřízení ochrany izolace</t>
  </si>
  <si>
    <t>78382</t>
  </si>
  <si>
    <t>NÁTĚRY BETON KONSTR TYP S2 (OS-B)</t>
  </si>
  <si>
    <t>okraje NK, viz příl. Půdorys, podélný řez a vzorový příčný řez: 0,7m*12,5m*2=17,500 [A]m2</t>
  </si>
  <si>
    <t>- položka zahrnuje kompletní povlaky (i různobarevné), včetně úpravy podkladu (odmaštění, odstranění starých nátěrů a nečistot) a jeho vyspravení, provedení nátěru předepsaným postupem a splnění všech požadavků daných
technologickým předpisem.</t>
  </si>
  <si>
    <t>78383</t>
  </si>
  <si>
    <t>NÁTĚRY BETON KONSTR TYP S4 (OS-C)</t>
  </si>
  <si>
    <t>obrubníková část říms, viz příl. Půdorys, podélný řez a vzorový příčný řez: 0,3m*12,5m*2=7,500 [A]m2</t>
  </si>
  <si>
    <t>- položka zahrnuje kompletní povlaky (i různobarevné), včetně úpravy podkladu (odmaštění, odstranění starých nátěrů
a nečistot) a jeho vyspravení, provedení nátěru předepsaným postupem a splnění všech požadavků daných technologickým předpisem.</t>
  </si>
  <si>
    <t>Potrubí</t>
  </si>
  <si>
    <t>87434</t>
  </si>
  <si>
    <t>POTRUBÍ Z TRUB PLASTOVÝCH ODPADNÍCH DN DO 200MM</t>
  </si>
  <si>
    <t>vyústění UV, viz příl. Půdorys, podélný řez a vzorový příčný řez: 4,5m=4,500 [A]m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</si>
  <si>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 nezahrnuje zkoušky vodotěsnosti a televizní prohlídku</t>
  </si>
  <si>
    <t>875332</t>
  </si>
  <si>
    <t>POTRUBÍ DREN Z TRUB PLAST DN DO 150MM DĚROVANÝCH
DN 150</t>
  </si>
  <si>
    <t>za opěrami vč. vyústění před opěry: 7,5m*2+1m*2=17,000 [A]m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</si>
  <si>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</t>
  </si>
  <si>
    <t>87633</t>
  </si>
  <si>
    <t>CHRÁNIČKY Z TRUB PLASTOVÝCH DN DO 150MM
DN 110</t>
  </si>
  <si>
    <t>v římsách (vč. požadovaných přesahů), viz příl. Půdorys, podélný řez a vzorový příčný řez: 16m*4=64,000 [A]m</t>
  </si>
  <si>
    <t>položky pro zhotovení potrubí platí bez ohledu na sklon 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 včetně případně předepsaného utěsnění konců chrániček
- položky platí pro práce prováděné v prostoru zapaženém i nezapaženém a i v kolektorech, chráničkách</t>
  </si>
  <si>
    <t>89712</t>
  </si>
  <si>
    <t>VPUSŤ KANALIZAČNÍ ULIČNÍ KOMPLETNÍ Z BETONOVÝCH DÍLCŮ</t>
  </si>
  <si>
    <t>nová UV (u zádlažby na JV str. mostu), viz příl. Půdorys, podélný řez a vzorový příčný řez: 1ks=1,000 [A]ks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</si>
  <si>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</si>
  <si>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Ostatní konstrukce a práce</t>
  </si>
  <si>
    <t>9111A3</t>
  </si>
  <si>
    <t>ZÁBRADLÍ SILNIČNÍ S VODOR MADLY - DEMONTÁŽ S PŘESUNEM</t>
  </si>
  <si>
    <t>odstr. stáv. zábradlí na mostě, viz příl. Stávající stav a demolice: 10m*2=20,000 [A]m</t>
  </si>
  <si>
    <t>položka zahrnuje:
- demontáž a odstranění zařízení
- jeho odvoz na předepsané místo</t>
  </si>
  <si>
    <t>9112B1</t>
  </si>
  <si>
    <t>ZÁBRADLÍ MOSTNÍ SE SVISLOU VÝPLNÍ - DODÁVKA A MONTÁŽ
Výška 1,1 m, PKO komb. povrch dle TKP19, kotvení do římsy pomocí dodatečně vlepovaných chem. kotev nerez</t>
  </si>
  <si>
    <t>na nových římsách, viz příl. Půdorys, podélný řez a vzorový příčný řez: 12,5m*2=25,000 [A]m</t>
  </si>
  <si>
    <t>položka zahrnuje:
dodání zábradlí včetně předepsané povrchové úpravy
kotvení sloupků, t.j. kotevní desky, šrouby z nerez oceli, vrty a zálivku, pokud zadávací dokumentace nestanoví jinak případné nivelační hmoty pod kotevní desky</t>
  </si>
  <si>
    <t>91228</t>
  </si>
  <si>
    <t>SMĚROVÉ SLOUPKY Z PLAST HMOT VČETNĚ ODRAZNÉHO PÁSKU</t>
  </si>
  <si>
    <t>4ks=4,000 [A]ks</t>
  </si>
  <si>
    <t>položka zahrnuje:
- dodání a osazení sloupku včetně nutných zemních prací
- vnitrostaveništní a mimostaveništní doprava
- odrazky plastové nebo z retroreflexní fólie</t>
  </si>
  <si>
    <t>91373</t>
  </si>
  <si>
    <t>LETOPOČET VÝSTAVBY
Vlis do betonu</t>
  </si>
  <si>
    <t>vyznačení letopočtu výstavby na konstrukci mostu: 1ks=1,000 [A]ks</t>
  </si>
  <si>
    <t>položka zahrnuje:
- provedení předepsané úpravy</t>
  </si>
  <si>
    <t>914A21</t>
  </si>
  <si>
    <t>EV ČÍSLO MOSTU OCEL S FÓLIÍ TŘ.1 DODÁVKA A MONTÁŽ</t>
  </si>
  <si>
    <t>před a za mostem vpravo ve směru jízdy: 2ks=2,000 [A]ks</t>
  </si>
  <si>
    <t>položka zahrnuje:
- dodávku a montáž značek v požadovaném provedení</t>
  </si>
  <si>
    <t>915111</t>
  </si>
  <si>
    <t>VODOROVNÉ DOPRAVNÍ ZNAČENÍ BARVOU HLADKÉ - DODÁVKA A POKLÁDKA
I. fáze (na nevyštěpený asfalt)</t>
  </si>
  <si>
    <t>obnova VDZ, viz Koordinační situace stavby:
V2b (3/1,5/0,125): 50m*2/3*0,125m=4,167 [A]m2
V4 (0,25): 50m*2*0,25m=25,000 [B]m2
A+B=29,167 [C]m2</t>
  </si>
  <si>
    <t>položka zahrnuje:
- dodání a pokládku nátěrového materiálu (měří se pouze natíraná plocha)
- předznačení a reflexní úpravu</t>
  </si>
  <si>
    <t>915221</t>
  </si>
  <si>
    <t>VODOR DOPRAV ZNAČ PLASTEM STRUKTURÁLNÍ NEHLUČNÉ - DOD A POKLÁDKA
II. fáze - definitivní (po "zajetí" nového povrchu vozovky)</t>
  </si>
  <si>
    <t>917223</t>
  </si>
  <si>
    <t>SILNIČNÍ A CHODNÍKOVÉ OBRUBY Z BETONOVÝCH OBRUBNÍKŮ ŠÍŘ 100MM</t>
  </si>
  <si>
    <t>viz příl. Půdorys, podélný řez a vzorový příčný řez:
vymezení zádlažby na konci křídel vůči terénu: 3m*2+4m*2+4,5m*4=32,000 [A]m
lem skluzů odvodnění: 9m*2=18,000 [B]m
A+B=50,000 [C]m</t>
  </si>
  <si>
    <t>Položka zahrnuje:
dodání a pokládku betonových obrubníků o rozměrech předepsaných zadávací dokumentací betonové lože i boční betonovou opěrku.</t>
  </si>
  <si>
    <t>917224</t>
  </si>
  <si>
    <t>SILNIČNÍ A CHODNÍKOVÉ OBRUBY Z BETONOVÝCH OBRUBNÍKŮ ŠÍŘ 150MM</t>
  </si>
  <si>
    <t>vymezení zádlažby na konci křídel ve styku s vozovkou, viz příl. Půdorys, podélný řez a vzorový příčný řez: 2m*4=8,000 [A]m</t>
  </si>
  <si>
    <t>919111</t>
  </si>
  <si>
    <t>ŘEZÁNÍ ASFALTOVÉHO KRYTU VOZOVEK TL DO 50MM
Š. min. 20 mm</t>
  </si>
  <si>
    <t>řezané spáry v obrusné vrstvě, viz příl. Půdorys, podélný řez a vzorový příčný řez a VL 4:
nad opěrami: 7,5m*2=15,000 [A]m
napojení nových vozovkových vrstev na stávající: 7m*2=14,000 [B]m
A+B=29,000 [C]m</t>
  </si>
  <si>
    <t>položka zahrnuje řezání vozovkové vrstvy v předepsané tloušťce, včetně spotřeby vody</t>
  </si>
  <si>
    <t>93135</t>
  </si>
  <si>
    <t>TĚSNĚNÍ DILATAČ SPAR PRYŽ PÁSKOU NEBO KRUH PROFILEM</t>
  </si>
  <si>
    <t>předtěsnění spár, viz příl. Půdorys, podélný řez a vzorový příčný řez a VL 4:
nad opěrami: 7,5m*2=15,000 [A]m
podél říms: 12,3m*2=24,600 [B]m
A+B=39,600 [C]m</t>
  </si>
  <si>
    <t>položka zahrnuje dodávku a osazení předepsaného materiálu, očištění ploch spáry před úpravou, očištění okolí spáry
po úpravě</t>
  </si>
  <si>
    <t>935412</t>
  </si>
  <si>
    <t>ŽLABY A RIGOLY Z BETONOVÝCH ŽLABOVEK ŠÍŘKY DO 600 MM DO BETONU</t>
  </si>
  <si>
    <t>skluzy odvodnění, viz příl. Půdorys, podélný řez a vzorový příčný řez: 9m*2=18,000 [A]m</t>
  </si>
  <si>
    <t>1. Položka obsahuje:
– veškerý materiál, výrobky a polotovary, včetně mimostaveništní a vnitrostaveništní dopravy (rovněž přesuny), včetně naložení a složení, případně s uložením
– zahrnují veškeré práce a materiál nutné pro zřízení těchto konstrukcí, včetně lože, ukončení, patek, spárování, úpravy vtoku a výtoku
2. Položka neobsahuje:
X
3. Způsob měření:
Měří se metr délkový</t>
  </si>
  <si>
    <t>93639</t>
  </si>
  <si>
    <t>ZAÚSTĚNÍ SKLUZŮ (VČET DLAŽBY Z LOM KAMENE)</t>
  </si>
  <si>
    <t>vývařiště, viz příl. Půdorys, podélný řez a vzorový příčný řez: 1ks=1,000 [A]ks</t>
  </si>
  <si>
    <t>Položka zahrnuje veškerý materiál, výrobky a polotovary, včetně mimostaveništní a vnitrostaveništní dopravy (rovněž
přesuny), včetně naložení a složení,případně s uložením.</t>
  </si>
  <si>
    <t>936541</t>
  </si>
  <si>
    <t>MOSTNÍ ODVODŇOVACÍ TRUBKA (POVRCHŮ IZOLACE) Z NEREZ OCELI</t>
  </si>
  <si>
    <t>odvodnění NK: 2ks=2,000 [A]ks</t>
  </si>
  <si>
    <t>položka zahrnuje:
- výrobní dokumentaci (včetně technologického předpisu)
- dodání kompletní odvodňovací soupravy z předepsaného materiálu, včetně všech montážních a přepravních úprav a zařízení
- dodání spojovacího, kotevního a těsnícího materiálu
- úprava a příprava úložného prostoru, včetně kotevních prvků, jejich očištění a ošetření
- zřízení kompletní odvodňovací soupravy, dle příslušného technologického předpisu, včetně všech výškových a směrových úprav
- zřízení odvodňovací soupravy po etapách, včetně pracovních spar a spojů
- prodloužení  odpadní trouby pod spodní líc nosné konstr. nebo zaústěním odvodňovače do dalšího odvodňovacího zařízení
- úprava odvod. soupravy na styku s ostatními konstrukcemi a zařízeními (u obrubníku, podél vozovek, napojení izolací a pod.)
- ochrana odvodňovací soupravy do doby provedení definitivního stavu, veškeré provizorní úpravy a opatření
- konečné  úpravy odvodňovací soupravy jako povrchové povlaky, zálivky, které  nejsou součástí jiných konstr., vyčištění, tmelení, těsnění, výplň spar a pod.
- úprava, očištění a ošetření prostoru kolem odvodňovací soupravy
- opatření odvodňovače znakem výrobce a typovým číslem
- provedení odborné prohlídky, je-li požadována</t>
  </si>
  <si>
    <t>96616</t>
  </si>
  <si>
    <t>BOURÁNÍ KONSTRUKCÍ ZE ŽELEZOBETONU</t>
  </si>
  <si>
    <t>odstr. stáv. kcí, viz příl. Stávající stav a demolice:
římsy: 0,9m*1,05m*11m + 0,7m*0,5m*11m=14,245 [A]m3
rámové prefabrikáty (typ Beneš, půdorysná plocha 55 m2): 4m2*9,2m=36,800 [B]m3
křídla: 3m*0,5m*2m*4=12,000 [C]m3
A+B+C=63,045 [D]m3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</si>
  <si>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</si>
  <si>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C e l k e m</t>
  </si>
  <si>
    <t>VON</t>
  </si>
  <si>
    <t>Vedlejší a ostatní náklady</t>
  </si>
  <si>
    <t>02720</t>
  </si>
  <si>
    <t>POMOC PRÁCE ZŘÍZ NEBO ZAJIŠŤ REGULACI A OCHRANU DOPRAVY
Dopravně inženýrská opatření, vč. nájmu a údržby značek a zařízení po celou dobu stavby, vč. zajištění DIR</t>
  </si>
  <si>
    <t>1kpl=1,000 [A]kpl</t>
  </si>
  <si>
    <t>zahrnuje veškeré náklady spojené s objednatelem požadovanými zařízeními</t>
  </si>
  <si>
    <t>029113</t>
  </si>
  <si>
    <t>OSTATNÍ POŽADAVKY - GEODETICKÉ ZAMĚŘENÍ - CELKY
Zaměření skutečného provedení stavby</t>
  </si>
  <si>
    <t>1ks=1,000 [A]ks</t>
  </si>
  <si>
    <t>zahrnuje veškeré náklady spojené s objednatelem požadovanými pracemi</t>
  </si>
  <si>
    <t>029412</t>
  </si>
  <si>
    <t>OSTATNÍ POŽADAVKY - VYPRACOVÁNÍ MOSTNÍHO LISTU</t>
  </si>
  <si>
    <t>02943</t>
  </si>
  <si>
    <t>OSTATNÍ POŽADAVKY - VYPRACOVÁNÍ RDS
6 pare vč. elektronické formy přiložené na elektronickém nosiči</t>
  </si>
  <si>
    <t>02944</t>
  </si>
  <si>
    <t>OSTATNÍ POŽADAVKY - DOKUMENTACE SKUTEČ PROVEDENÍ V DIGIT FORMĚ
Vč. 4 pare v tištěné podobě</t>
  </si>
  <si>
    <t>02945R</t>
  </si>
  <si>
    <t>OSTATNÍ POŽADAVKY - GEOMETRICKÝ PLÁN
Úředně ověřený geom. plán  bez vkladu na KÚ, 6 pare</t>
  </si>
  <si>
    <t>položka zahrnuje:                                                                                                                          
- přípravu podkladů, vyhotovení žádosti pro vklad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</si>
  <si>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02946</t>
  </si>
  <si>
    <t>OSTATNÍ POŽADAVKY - FOTODOKUMENTACE
Fotodokumentace průběhu průběhu stavby přiložená k PDPS v tištěné podobě vč. elektronické formy přiložené na elektronickém nosiči</t>
  </si>
  <si>
    <t>02953</t>
  </si>
  <si>
    <t>OSTATNÍ POŽADAVKY - HLAVNÍ MOSTNÍ PROHLÍDKA</t>
  </si>
  <si>
    <t>položka zahrnuje :
- úkony dle ČSN 73 6221
- provedení hlavní mostní prohlídky oprávněnou fyzickou nebo právnickou osobou
- vyhotovení záznamu (protokolu), který jednoznačně definuje stav mostu</t>
  </si>
  <si>
    <t>02991</t>
  </si>
  <si>
    <t>OSTATNÍ POŽADAVKY - INFORMAČNÍ TABULE
Informační cedule stavby, rozměry 100x150 cm, vč. nájmu a údržby po celou dobu stavby</t>
  </si>
  <si>
    <t>2ks=2,000 [A]ks</t>
  </si>
  <si>
    <t>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</si>
  <si>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</si>
  <si>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</si>
  <si>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</si>
  <si>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Stavba: 19024-SP - II/243 Líbeznice, most ev.č. 243-007 přes potok v obci Líbeznice</t>
  </si>
  <si>
    <t>Varianta: ZŘ-R1.1 - Základní řešení - REV. 1.1 (06/2022)</t>
  </si>
  <si>
    <t>SOUPIS PRACÍ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</si>
</sst>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\ ###\ ###\ ##0.00"/>
    <numFmt numFmtId="165" formatCode="###\ ###\ ###\ ##0.000"/>
  </numFmts>
  <fonts count="39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4" fontId="4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B39" sqref="B39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7" ht="12.75" customHeight="1">
      <c r="A1" s="4"/>
      <c r="G1" s="14">
        <v>44730</v>
      </c>
    </row>
    <row r="3" spans="1:5" ht="12.75" customHeight="1">
      <c r="A3" s="15" t="s">
        <v>0</v>
      </c>
      <c r="B3" s="15"/>
      <c r="C3" s="15"/>
      <c r="D3" s="15"/>
      <c r="E3" s="15"/>
    </row>
    <row r="5" ht="12.75" customHeight="1">
      <c r="B5" s="13" t="s">
        <v>385</v>
      </c>
    </row>
    <row r="6" spans="2:8" ht="12.75" customHeight="1">
      <c r="B6" t="s">
        <v>386</v>
      </c>
      <c r="G6" t="s">
        <v>3</v>
      </c>
      <c r="H6">
        <v>0</v>
      </c>
    </row>
    <row r="7" spans="2:8" ht="12.75" customHeight="1">
      <c r="B7" s="2" t="s">
        <v>1</v>
      </c>
      <c r="C7" s="1">
        <f>SUM(C11:C12)</f>
        <v>0</v>
      </c>
      <c r="G7" t="s">
        <v>4</v>
      </c>
      <c r="H7">
        <v>15</v>
      </c>
    </row>
    <row r="8" spans="2:8" ht="12.75" customHeight="1">
      <c r="B8" s="2" t="s">
        <v>2</v>
      </c>
      <c r="C8" s="1">
        <f>SUM(E11:E12)</f>
        <v>0</v>
      </c>
      <c r="G8" t="s">
        <v>5</v>
      </c>
      <c r="H8">
        <v>21</v>
      </c>
    </row>
    <row r="10" spans="1:5" ht="12.75" customHeight="1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</row>
    <row r="11" spans="1:5" ht="12.75" customHeight="1">
      <c r="A11" s="5" t="s">
        <v>16</v>
      </c>
      <c r="B11" s="5" t="s">
        <v>17</v>
      </c>
      <c r="C11" s="9">
        <f>'201'!I272</f>
        <v>0</v>
      </c>
      <c r="D11" s="9">
        <f>'201'!P272</f>
        <v>0</v>
      </c>
      <c r="E11" s="9">
        <f>C11+D11</f>
        <v>0</v>
      </c>
    </row>
    <row r="12" spans="1:5" ht="12.75" customHeight="1">
      <c r="A12" s="5" t="s">
        <v>354</v>
      </c>
      <c r="B12" s="5" t="s">
        <v>355</v>
      </c>
      <c r="C12" s="9">
        <f>VON!I44</f>
        <v>0</v>
      </c>
      <c r="D12" s="9">
        <f>VON!P44</f>
        <v>0</v>
      </c>
      <c r="E12" s="9">
        <f>C12+D12</f>
        <v>0</v>
      </c>
    </row>
  </sheetData>
  <sheetProtection formatColumns="0"/>
  <mergeCells count="1">
    <mergeCell ref="A3:E3"/>
  </mergeCells>
  <hyperlinks>
    <hyperlink ref="A11" location="#'201'!A1" tooltip="Odkaz na stranku objektu [201]" display="201"/>
    <hyperlink ref="A12" location="#'VON'!A1" tooltip="Odkaz na stranku objektu [VON]" display="VON"/>
  </hyperlinks>
  <printOptions/>
  <pageMargins left="0.75" right="0.75" top="1" bottom="1" header="0.5" footer="0.5"/>
  <pageSetup horizontalDpi="300" verticalDpi="300" orientation="portrait" paperSize="9" scale="5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2"/>
  <sheetViews>
    <sheetView showGridLines="0" zoomScalePageLayoutView="0" workbookViewId="0" topLeftCell="A1">
      <pane ySplit="10" topLeftCell="A11" activePane="bottomLeft" state="frozen"/>
      <selection pane="topLeft" activeCell="A3" sqref="A3"/>
      <selection pane="bottomLeft" activeCell="K11" sqref="K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4"/>
    </row>
    <row r="2" spans="1:9" ht="12.75" customHeight="1">
      <c r="A2" s="15" t="s">
        <v>387</v>
      </c>
      <c r="B2" s="15"/>
      <c r="C2" s="15"/>
      <c r="D2" s="15"/>
      <c r="E2" s="15"/>
      <c r="F2" s="15"/>
      <c r="G2" s="15"/>
      <c r="H2" s="15"/>
      <c r="I2" s="15"/>
    </row>
    <row r="4" spans="1:5" ht="12.75" customHeight="1">
      <c r="A4" t="s">
        <v>11</v>
      </c>
      <c r="C4" s="4" t="s">
        <v>14</v>
      </c>
      <c r="D4" s="4"/>
      <c r="E4" s="4" t="s">
        <v>15</v>
      </c>
    </row>
    <row r="5" spans="1:5" ht="12.75" customHeight="1">
      <c r="A5" t="s">
        <v>12</v>
      </c>
      <c r="C5" s="4" t="s">
        <v>16</v>
      </c>
      <c r="D5" s="4"/>
      <c r="E5" s="4" t="s">
        <v>17</v>
      </c>
    </row>
    <row r="6" spans="1:5" ht="12.75" customHeight="1">
      <c r="A6" t="s">
        <v>13</v>
      </c>
      <c r="C6" s="4" t="s">
        <v>16</v>
      </c>
      <c r="D6" s="4"/>
      <c r="E6" s="4" t="s">
        <v>17</v>
      </c>
    </row>
    <row r="7" spans="3:5" ht="12.75" customHeight="1">
      <c r="C7" s="4"/>
      <c r="D7" s="4"/>
      <c r="E7" s="4"/>
    </row>
    <row r="8" spans="1:16" ht="12.75" customHeight="1">
      <c r="A8" s="16" t="s">
        <v>18</v>
      </c>
      <c r="B8" s="16" t="s">
        <v>20</v>
      </c>
      <c r="C8" s="16" t="s">
        <v>21</v>
      </c>
      <c r="D8" s="16" t="s">
        <v>22</v>
      </c>
      <c r="E8" s="16" t="s">
        <v>23</v>
      </c>
      <c r="F8" s="16" t="s">
        <v>24</v>
      </c>
      <c r="G8" s="16" t="s">
        <v>25</v>
      </c>
      <c r="H8" s="16" t="s">
        <v>26</v>
      </c>
      <c r="I8" s="16"/>
      <c r="O8" t="s">
        <v>29</v>
      </c>
      <c r="P8" t="s">
        <v>9</v>
      </c>
    </row>
    <row r="9" spans="1:15" ht="13.5">
      <c r="A9" s="16"/>
      <c r="B9" s="16"/>
      <c r="C9" s="16"/>
      <c r="D9" s="16"/>
      <c r="E9" s="16"/>
      <c r="F9" s="16"/>
      <c r="G9" s="16"/>
      <c r="H9" s="3" t="s">
        <v>27</v>
      </c>
      <c r="I9" s="3" t="s">
        <v>28</v>
      </c>
      <c r="O9" t="s">
        <v>9</v>
      </c>
    </row>
    <row r="10" spans="1:9" ht="13.5">
      <c r="A10" s="3" t="s">
        <v>19</v>
      </c>
      <c r="B10" s="3" t="s">
        <v>30</v>
      </c>
      <c r="C10" s="3" t="s">
        <v>31</v>
      </c>
      <c r="D10" s="3" t="s">
        <v>32</v>
      </c>
      <c r="E10" s="3" t="s">
        <v>33</v>
      </c>
      <c r="F10" s="3" t="s">
        <v>34</v>
      </c>
      <c r="G10" s="3" t="s">
        <v>35</v>
      </c>
      <c r="H10" s="3" t="s">
        <v>36</v>
      </c>
      <c r="I10" s="3" t="s">
        <v>37</v>
      </c>
    </row>
    <row r="11" spans="1:9" ht="12.75" customHeight="1">
      <c r="A11" s="6"/>
      <c r="B11" s="6"/>
      <c r="C11" s="6" t="s">
        <v>39</v>
      </c>
      <c r="D11" s="6"/>
      <c r="E11" s="6" t="s">
        <v>38</v>
      </c>
      <c r="F11" s="6"/>
      <c r="G11" s="8"/>
      <c r="H11" s="6"/>
      <c r="I11" s="8"/>
    </row>
    <row r="12" spans="1:16" ht="51">
      <c r="A12" s="5">
        <v>1</v>
      </c>
      <c r="B12" s="5" t="s">
        <v>40</v>
      </c>
      <c r="C12" s="5" t="s">
        <v>41</v>
      </c>
      <c r="D12" s="5" t="s">
        <v>42</v>
      </c>
      <c r="E12" s="5" t="s">
        <v>43</v>
      </c>
      <c r="F12" s="5" t="s">
        <v>44</v>
      </c>
      <c r="G12" s="7">
        <v>1169.546</v>
      </c>
      <c r="H12" s="10"/>
      <c r="I12" s="9">
        <f>ROUND((H12*G12),2)</f>
        <v>0</v>
      </c>
      <c r="O12">
        <f>rekapitulace!H8</f>
        <v>21</v>
      </c>
      <c r="P12">
        <f>ROUND(O12/100*I12,2)</f>
        <v>0</v>
      </c>
    </row>
    <row r="13" ht="38.25">
      <c r="E13" s="11" t="s">
        <v>45</v>
      </c>
    </row>
    <row r="14" ht="12.75">
      <c r="E14" s="11" t="s">
        <v>46</v>
      </c>
    </row>
    <row r="15" spans="1:16" ht="25.5">
      <c r="A15" s="5">
        <v>2</v>
      </c>
      <c r="B15" s="5" t="s">
        <v>40</v>
      </c>
      <c r="C15" s="5" t="s">
        <v>41</v>
      </c>
      <c r="D15" s="5" t="s">
        <v>47</v>
      </c>
      <c r="E15" s="5" t="s">
        <v>48</v>
      </c>
      <c r="F15" s="5" t="s">
        <v>44</v>
      </c>
      <c r="G15" s="7">
        <v>157.613</v>
      </c>
      <c r="H15" s="10"/>
      <c r="I15" s="9">
        <f>ROUND((H15*G15),2)</f>
        <v>0</v>
      </c>
      <c r="O15">
        <f>rekapitulace!H8</f>
        <v>21</v>
      </c>
      <c r="P15">
        <f>ROUND(O15/100*I15,2)</f>
        <v>0</v>
      </c>
    </row>
    <row r="16" ht="12.75">
      <c r="E16" s="11" t="s">
        <v>49</v>
      </c>
    </row>
    <row r="17" ht="12.75">
      <c r="E17" s="11" t="s">
        <v>46</v>
      </c>
    </row>
    <row r="18" spans="1:16" ht="25.5">
      <c r="A18" s="5">
        <v>3</v>
      </c>
      <c r="B18" s="5" t="s">
        <v>40</v>
      </c>
      <c r="C18" s="5" t="s">
        <v>41</v>
      </c>
      <c r="D18" s="5" t="s">
        <v>50</v>
      </c>
      <c r="E18" s="5" t="s">
        <v>51</v>
      </c>
      <c r="F18" s="5" t="s">
        <v>44</v>
      </c>
      <c r="G18" s="7">
        <v>23.52</v>
      </c>
      <c r="H18" s="10"/>
      <c r="I18" s="9">
        <f>ROUND((H18*G18),2)</f>
        <v>0</v>
      </c>
      <c r="O18">
        <f>rekapitulace!H8</f>
        <v>21</v>
      </c>
      <c r="P18">
        <f>ROUND(O18/100*I18,2)</f>
        <v>0</v>
      </c>
    </row>
    <row r="19" ht="12.75">
      <c r="E19" s="11" t="s">
        <v>52</v>
      </c>
    </row>
    <row r="20" ht="12.75">
      <c r="E20" s="11" t="s">
        <v>53</v>
      </c>
    </row>
    <row r="21" spans="1:16" ht="51">
      <c r="A21" s="5">
        <v>4</v>
      </c>
      <c r="B21" s="5" t="s">
        <v>40</v>
      </c>
      <c r="C21" s="5" t="s">
        <v>54</v>
      </c>
      <c r="D21" s="5" t="s">
        <v>42</v>
      </c>
      <c r="E21" s="5" t="s">
        <v>55</v>
      </c>
      <c r="F21" s="5" t="s">
        <v>56</v>
      </c>
      <c r="G21" s="7">
        <v>215</v>
      </c>
      <c r="H21" s="10"/>
      <c r="I21" s="9">
        <f>ROUND((H21*G21),2)</f>
        <v>0</v>
      </c>
      <c r="O21">
        <f>rekapitulace!H8</f>
        <v>21</v>
      </c>
      <c r="P21">
        <f>ROUND(O21/100*I21,2)</f>
        <v>0</v>
      </c>
    </row>
    <row r="22" ht="12.75">
      <c r="E22" s="11" t="s">
        <v>57</v>
      </c>
    </row>
    <row r="23" ht="25.5">
      <c r="E23" s="11" t="s">
        <v>58</v>
      </c>
    </row>
    <row r="24" spans="1:16" ht="51">
      <c r="A24" s="5">
        <v>5</v>
      </c>
      <c r="B24" s="5" t="s">
        <v>40</v>
      </c>
      <c r="C24" s="5" t="s">
        <v>54</v>
      </c>
      <c r="D24" s="5" t="s">
        <v>59</v>
      </c>
      <c r="E24" s="5" t="s">
        <v>60</v>
      </c>
      <c r="F24" s="5" t="s">
        <v>56</v>
      </c>
      <c r="G24" s="7">
        <v>82.5</v>
      </c>
      <c r="H24" s="10"/>
      <c r="I24" s="9">
        <f>ROUND((H24*G24),2)</f>
        <v>0</v>
      </c>
      <c r="O24">
        <f>rekapitulace!H8</f>
        <v>21</v>
      </c>
      <c r="P24">
        <f>ROUND(O24/100*I24,2)</f>
        <v>0</v>
      </c>
    </row>
    <row r="25" ht="12.75">
      <c r="E25" s="11" t="s">
        <v>61</v>
      </c>
    </row>
    <row r="26" ht="25.5">
      <c r="E26" s="11" t="s">
        <v>58</v>
      </c>
    </row>
    <row r="27" spans="1:16" ht="51">
      <c r="A27" s="5">
        <v>6</v>
      </c>
      <c r="B27" s="5" t="s">
        <v>40</v>
      </c>
      <c r="C27" s="5" t="s">
        <v>62</v>
      </c>
      <c r="D27" s="5" t="s">
        <v>42</v>
      </c>
      <c r="E27" s="5" t="s">
        <v>63</v>
      </c>
      <c r="F27" s="5" t="s">
        <v>56</v>
      </c>
      <c r="G27" s="7">
        <v>18</v>
      </c>
      <c r="H27" s="10"/>
      <c r="I27" s="9">
        <f>ROUND((H27*G27),2)</f>
        <v>0</v>
      </c>
      <c r="O27">
        <f>rekapitulace!H8</f>
        <v>21</v>
      </c>
      <c r="P27">
        <f>ROUND(O27/100*I27,2)</f>
        <v>0</v>
      </c>
    </row>
    <row r="28" ht="12.75">
      <c r="E28" s="11" t="s">
        <v>64</v>
      </c>
    </row>
    <row r="29" ht="25.5">
      <c r="E29" s="11" t="s">
        <v>58</v>
      </c>
    </row>
    <row r="30" spans="1:16" ht="38.25">
      <c r="A30" s="5">
        <v>7</v>
      </c>
      <c r="B30" s="5" t="s">
        <v>40</v>
      </c>
      <c r="C30" s="5" t="s">
        <v>65</v>
      </c>
      <c r="D30" s="5" t="s">
        <v>42</v>
      </c>
      <c r="E30" s="5" t="s">
        <v>66</v>
      </c>
      <c r="F30" s="5" t="s">
        <v>67</v>
      </c>
      <c r="G30" s="7">
        <v>0.3</v>
      </c>
      <c r="H30" s="10"/>
      <c r="I30" s="9">
        <f>ROUND((H30*G30),2)</f>
        <v>0</v>
      </c>
      <c r="O30">
        <f>rekapitulace!H8</f>
        <v>21</v>
      </c>
      <c r="P30">
        <f>ROUND(O30/100*I30,2)</f>
        <v>0</v>
      </c>
    </row>
    <row r="31" ht="12.75">
      <c r="E31" s="11" t="s">
        <v>68</v>
      </c>
    </row>
    <row r="32" ht="12.75">
      <c r="E32" s="11" t="s">
        <v>69</v>
      </c>
    </row>
    <row r="33" spans="1:16" ht="12.75" customHeight="1">
      <c r="A33" s="12"/>
      <c r="B33" s="12"/>
      <c r="C33" s="12" t="s">
        <v>39</v>
      </c>
      <c r="D33" s="12"/>
      <c r="E33" s="12" t="s">
        <v>38</v>
      </c>
      <c r="F33" s="12"/>
      <c r="G33" s="12"/>
      <c r="H33" s="12"/>
      <c r="I33" s="12">
        <f>SUM(I12:I32)</f>
        <v>0</v>
      </c>
      <c r="P33">
        <f>SUM(P12:P32)</f>
        <v>0</v>
      </c>
    </row>
    <row r="35" spans="1:9" ht="12.75" customHeight="1">
      <c r="A35" s="6"/>
      <c r="B35" s="6"/>
      <c r="C35" s="6" t="s">
        <v>19</v>
      </c>
      <c r="D35" s="6"/>
      <c r="E35" s="6" t="s">
        <v>70</v>
      </c>
      <c r="F35" s="6"/>
      <c r="G35" s="8"/>
      <c r="H35" s="6"/>
      <c r="I35" s="8"/>
    </row>
    <row r="36" spans="1:16" ht="25.5">
      <c r="A36" s="5">
        <v>8</v>
      </c>
      <c r="B36" s="5" t="s">
        <v>40</v>
      </c>
      <c r="C36" s="5" t="s">
        <v>71</v>
      </c>
      <c r="D36" s="5" t="s">
        <v>72</v>
      </c>
      <c r="E36" s="5" t="s">
        <v>73</v>
      </c>
      <c r="F36" s="5" t="s">
        <v>74</v>
      </c>
      <c r="G36" s="7">
        <v>40</v>
      </c>
      <c r="H36" s="10"/>
      <c r="I36" s="9">
        <f>ROUND((H36*G36),2)</f>
        <v>0</v>
      </c>
      <c r="O36">
        <f>rekapitulace!H8</f>
        <v>21</v>
      </c>
      <c r="P36">
        <f>ROUND(O36/100*I36,2)</f>
        <v>0</v>
      </c>
    </row>
    <row r="37" ht="25.5">
      <c r="E37" s="11" t="s">
        <v>75</v>
      </c>
    </row>
    <row r="38" ht="25.5">
      <c r="E38" s="11" t="s">
        <v>76</v>
      </c>
    </row>
    <row r="39" spans="1:16" ht="25.5">
      <c r="A39" s="5">
        <v>9</v>
      </c>
      <c r="B39" s="5" t="s">
        <v>40</v>
      </c>
      <c r="C39" s="5" t="s">
        <v>77</v>
      </c>
      <c r="D39" s="5" t="s">
        <v>72</v>
      </c>
      <c r="E39" s="5" t="s">
        <v>78</v>
      </c>
      <c r="F39" s="5" t="s">
        <v>79</v>
      </c>
      <c r="G39" s="7">
        <v>3</v>
      </c>
      <c r="H39" s="10"/>
      <c r="I39" s="9">
        <f>ROUND((H39*G39),2)</f>
        <v>0</v>
      </c>
      <c r="O39">
        <f>rekapitulace!H8</f>
        <v>21</v>
      </c>
      <c r="P39">
        <f>ROUND(O39/100*I39,2)</f>
        <v>0</v>
      </c>
    </row>
    <row r="40" ht="25.5">
      <c r="E40" s="11" t="s">
        <v>80</v>
      </c>
    </row>
    <row r="41" ht="115.5">
      <c r="E41" s="11" t="s">
        <v>81</v>
      </c>
    </row>
    <row r="42" spans="1:16" ht="38.25">
      <c r="A42" s="5">
        <v>10</v>
      </c>
      <c r="B42" s="5" t="s">
        <v>40</v>
      </c>
      <c r="C42" s="5" t="s">
        <v>82</v>
      </c>
      <c r="D42" s="5" t="s">
        <v>72</v>
      </c>
      <c r="E42" s="5" t="s">
        <v>83</v>
      </c>
      <c r="F42" s="5" t="s">
        <v>56</v>
      </c>
      <c r="G42" s="7">
        <v>9.8</v>
      </c>
      <c r="H42" s="10"/>
      <c r="I42" s="9">
        <f>ROUND((H42*G42),2)</f>
        <v>0</v>
      </c>
      <c r="O42">
        <f>rekapitulace!H8</f>
        <v>21</v>
      </c>
      <c r="P42">
        <f>ROUND(O42/100*I42,2)</f>
        <v>0</v>
      </c>
    </row>
    <row r="43" ht="25.5">
      <c r="E43" s="11" t="s">
        <v>84</v>
      </c>
    </row>
    <row r="44" ht="51">
      <c r="E44" s="11" t="s">
        <v>85</v>
      </c>
    </row>
    <row r="45" spans="1:16" ht="64.5">
      <c r="A45" s="5">
        <v>11</v>
      </c>
      <c r="B45" s="5" t="s">
        <v>40</v>
      </c>
      <c r="C45" s="5" t="s">
        <v>82</v>
      </c>
      <c r="D45" s="5" t="s">
        <v>47</v>
      </c>
      <c r="E45" s="5" t="s">
        <v>86</v>
      </c>
      <c r="F45" s="5" t="s">
        <v>56</v>
      </c>
      <c r="G45" s="7">
        <v>51.8</v>
      </c>
      <c r="H45" s="10"/>
      <c r="I45" s="9">
        <f>ROUND((H45*G45),2)</f>
        <v>0</v>
      </c>
      <c r="O45">
        <f>rekapitulace!H8</f>
        <v>21</v>
      </c>
      <c r="P45">
        <f>ROUND(O45/100*I45,2)</f>
        <v>0</v>
      </c>
    </row>
    <row r="46" ht="38.25">
      <c r="E46" s="11" t="s">
        <v>87</v>
      </c>
    </row>
    <row r="47" ht="51">
      <c r="E47" s="11" t="s">
        <v>85</v>
      </c>
    </row>
    <row r="48" spans="1:16" ht="12.75">
      <c r="A48" s="5">
        <v>12</v>
      </c>
      <c r="B48" s="5" t="s">
        <v>40</v>
      </c>
      <c r="C48" s="5" t="s">
        <v>88</v>
      </c>
      <c r="D48" s="5" t="s">
        <v>72</v>
      </c>
      <c r="E48" s="5" t="s">
        <v>89</v>
      </c>
      <c r="F48" s="5" t="s">
        <v>90</v>
      </c>
      <c r="G48" s="7">
        <v>160</v>
      </c>
      <c r="H48" s="10"/>
      <c r="I48" s="9">
        <f>ROUND((H48*G48),2)</f>
        <v>0</v>
      </c>
      <c r="O48">
        <f>rekapitulace!H8</f>
        <v>21</v>
      </c>
      <c r="P48">
        <f>ROUND(O48/100*I48,2)</f>
        <v>0</v>
      </c>
    </row>
    <row r="49" ht="12.75">
      <c r="E49" s="11" t="s">
        <v>91</v>
      </c>
    </row>
    <row r="50" ht="38.25">
      <c r="E50" s="11" t="s">
        <v>92</v>
      </c>
    </row>
    <row r="51" spans="1:16" ht="25.5">
      <c r="A51" s="5">
        <v>13</v>
      </c>
      <c r="B51" s="5" t="s">
        <v>40</v>
      </c>
      <c r="C51" s="5" t="s">
        <v>93</v>
      </c>
      <c r="D51" s="5" t="s">
        <v>72</v>
      </c>
      <c r="E51" s="5" t="s">
        <v>94</v>
      </c>
      <c r="F51" s="5" t="s">
        <v>95</v>
      </c>
      <c r="G51" s="7">
        <v>40</v>
      </c>
      <c r="H51" s="10"/>
      <c r="I51" s="9">
        <f>ROUND((H51*G51),2)</f>
        <v>0</v>
      </c>
      <c r="O51">
        <f>rekapitulace!H8</f>
        <v>21</v>
      </c>
      <c r="P51">
        <f>ROUND(O51/100*I51,2)</f>
        <v>0</v>
      </c>
    </row>
    <row r="52" ht="25.5">
      <c r="E52" s="11" t="s">
        <v>96</v>
      </c>
    </row>
    <row r="53" ht="38.25">
      <c r="E53" s="11" t="s">
        <v>97</v>
      </c>
    </row>
    <row r="54" spans="1:16" ht="51">
      <c r="A54" s="5">
        <v>14</v>
      </c>
      <c r="B54" s="5" t="s">
        <v>40</v>
      </c>
      <c r="C54" s="5" t="s">
        <v>98</v>
      </c>
      <c r="D54" s="5" t="s">
        <v>42</v>
      </c>
      <c r="E54" s="5" t="s">
        <v>99</v>
      </c>
      <c r="F54" s="5" t="s">
        <v>56</v>
      </c>
      <c r="G54" s="7">
        <v>105.167</v>
      </c>
      <c r="H54" s="10"/>
      <c r="I54" s="9">
        <f>ROUND((H54*G54),2)</f>
        <v>0</v>
      </c>
      <c r="O54">
        <f>rekapitulace!H8</f>
        <v>21</v>
      </c>
      <c r="P54">
        <f>ROUND(O54/100*I54,2)</f>
        <v>0</v>
      </c>
    </row>
    <row r="55" ht="51">
      <c r="E55" s="11" t="s">
        <v>100</v>
      </c>
    </row>
    <row r="56" ht="309">
      <c r="E56" s="11" t="s">
        <v>101</v>
      </c>
    </row>
    <row r="57" spans="1:16" ht="51">
      <c r="A57" s="5">
        <v>15</v>
      </c>
      <c r="B57" s="5" t="s">
        <v>40</v>
      </c>
      <c r="C57" s="5" t="s">
        <v>98</v>
      </c>
      <c r="D57" s="5" t="s">
        <v>59</v>
      </c>
      <c r="E57" s="5" t="s">
        <v>102</v>
      </c>
      <c r="F57" s="5" t="s">
        <v>56</v>
      </c>
      <c r="G57" s="7">
        <v>210.333</v>
      </c>
      <c r="H57" s="10"/>
      <c r="I57" s="9">
        <f>ROUND((H57*G57),2)</f>
        <v>0</v>
      </c>
      <c r="O57">
        <f>rekapitulace!H8</f>
        <v>21</v>
      </c>
      <c r="P57">
        <f>ROUND(O57/100*I57,2)</f>
        <v>0</v>
      </c>
    </row>
    <row r="58" ht="51">
      <c r="E58" s="11" t="s">
        <v>103</v>
      </c>
    </row>
    <row r="59" ht="309">
      <c r="E59" s="11" t="s">
        <v>101</v>
      </c>
    </row>
    <row r="60" spans="1:16" ht="51">
      <c r="A60" s="5">
        <v>16</v>
      </c>
      <c r="B60" s="5" t="s">
        <v>40</v>
      </c>
      <c r="C60" s="5" t="s">
        <v>98</v>
      </c>
      <c r="D60" s="5" t="s">
        <v>104</v>
      </c>
      <c r="E60" s="5" t="s">
        <v>105</v>
      </c>
      <c r="F60" s="5" t="s">
        <v>56</v>
      </c>
      <c r="G60" s="7">
        <v>579.273</v>
      </c>
      <c r="H60" s="10"/>
      <c r="I60" s="9">
        <f>ROUND((H60*G60),2)</f>
        <v>0</v>
      </c>
      <c r="O60">
        <f>rekapitulace!H8</f>
        <v>21</v>
      </c>
      <c r="P60">
        <f>ROUND(O60/100*I60,2)</f>
        <v>0</v>
      </c>
    </row>
    <row r="61" ht="51">
      <c r="E61" s="11" t="s">
        <v>106</v>
      </c>
    </row>
    <row r="62" ht="309">
      <c r="E62" s="11" t="s">
        <v>101</v>
      </c>
    </row>
    <row r="63" spans="1:16" ht="25.5">
      <c r="A63" s="5">
        <v>17</v>
      </c>
      <c r="B63" s="5" t="s">
        <v>40</v>
      </c>
      <c r="C63" s="5" t="s">
        <v>107</v>
      </c>
      <c r="D63" s="5" t="s">
        <v>72</v>
      </c>
      <c r="E63" s="5" t="s">
        <v>108</v>
      </c>
      <c r="F63" s="5" t="s">
        <v>56</v>
      </c>
      <c r="G63" s="7">
        <v>684.44</v>
      </c>
      <c r="H63" s="10"/>
      <c r="I63" s="9">
        <f>ROUND((H63*G63),2)</f>
        <v>0</v>
      </c>
      <c r="O63">
        <f>rekapitulace!H8</f>
        <v>21</v>
      </c>
      <c r="P63">
        <f>ROUND(O63/100*I63,2)</f>
        <v>0</v>
      </c>
    </row>
    <row r="64" ht="77.25">
      <c r="E64" s="11" t="s">
        <v>109</v>
      </c>
    </row>
    <row r="65" ht="321.75">
      <c r="E65" s="11" t="s">
        <v>110</v>
      </c>
    </row>
    <row r="66" spans="1:16" ht="12.75">
      <c r="A66" s="5">
        <v>18</v>
      </c>
      <c r="B66" s="5" t="s">
        <v>40</v>
      </c>
      <c r="C66" s="5" t="s">
        <v>111</v>
      </c>
      <c r="D66" s="5" t="s">
        <v>72</v>
      </c>
      <c r="E66" s="5" t="s">
        <v>112</v>
      </c>
      <c r="F66" s="5" t="s">
        <v>56</v>
      </c>
      <c r="G66" s="7">
        <v>1263.713</v>
      </c>
      <c r="H66" s="10"/>
      <c r="I66" s="9">
        <f>ROUND((H66*G66),2)</f>
        <v>0</v>
      </c>
      <c r="O66">
        <f>rekapitulace!H8</f>
        <v>21</v>
      </c>
      <c r="P66">
        <f>ROUND(O66/100*I66,2)</f>
        <v>0</v>
      </c>
    </row>
    <row r="67" ht="38.25">
      <c r="E67" s="11" t="s">
        <v>113</v>
      </c>
    </row>
    <row r="68" ht="180">
      <c r="E68" s="11" t="s">
        <v>114</v>
      </c>
    </row>
    <row r="69" spans="1:16" ht="25.5">
      <c r="A69" s="5">
        <v>19</v>
      </c>
      <c r="B69" s="5" t="s">
        <v>40</v>
      </c>
      <c r="C69" s="5" t="s">
        <v>115</v>
      </c>
      <c r="D69" s="5" t="s">
        <v>72</v>
      </c>
      <c r="E69" s="5" t="s">
        <v>116</v>
      </c>
      <c r="F69" s="5" t="s">
        <v>56</v>
      </c>
      <c r="G69" s="7">
        <v>11</v>
      </c>
      <c r="H69" s="10"/>
      <c r="I69" s="9">
        <f>ROUND((H69*G69),2)</f>
        <v>0</v>
      </c>
      <c r="O69">
        <f>rekapitulace!H8</f>
        <v>21</v>
      </c>
      <c r="P69">
        <f>ROUND(O69/100*I69,2)</f>
        <v>0</v>
      </c>
    </row>
    <row r="70" ht="25.5">
      <c r="E70" s="11" t="s">
        <v>117</v>
      </c>
    </row>
    <row r="71" ht="231.75">
      <c r="E71" s="11" t="s">
        <v>118</v>
      </c>
    </row>
    <row r="72" spans="1:16" ht="12.75">
      <c r="A72" s="5">
        <v>20</v>
      </c>
      <c r="B72" s="5" t="s">
        <v>40</v>
      </c>
      <c r="C72" s="5" t="s">
        <v>119</v>
      </c>
      <c r="D72" s="5" t="s">
        <v>72</v>
      </c>
      <c r="E72" s="5" t="s">
        <v>120</v>
      </c>
      <c r="F72" s="5" t="s">
        <v>56</v>
      </c>
      <c r="G72" s="7">
        <v>297.5</v>
      </c>
      <c r="H72" s="10"/>
      <c r="I72" s="9">
        <f>ROUND((H72*G72),2)</f>
        <v>0</v>
      </c>
      <c r="O72">
        <f>rekapitulace!H8</f>
        <v>21</v>
      </c>
      <c r="P72">
        <f>ROUND(O72/100*I72,2)</f>
        <v>0</v>
      </c>
    </row>
    <row r="73" ht="141.75">
      <c r="E73" s="11" t="s">
        <v>121</v>
      </c>
    </row>
    <row r="74" ht="258">
      <c r="E74" s="11" t="s">
        <v>122</v>
      </c>
    </row>
    <row r="75" spans="1:16" ht="12.75">
      <c r="A75" s="5">
        <v>21</v>
      </c>
      <c r="B75" s="5" t="s">
        <v>40</v>
      </c>
      <c r="C75" s="5" t="s">
        <v>123</v>
      </c>
      <c r="D75" s="5" t="s">
        <v>72</v>
      </c>
      <c r="E75" s="5" t="s">
        <v>124</v>
      </c>
      <c r="F75" s="5" t="s">
        <v>56</v>
      </c>
      <c r="G75" s="7">
        <v>20.25</v>
      </c>
      <c r="H75" s="10"/>
      <c r="I75" s="9">
        <f>ROUND((H75*G75),2)</f>
        <v>0</v>
      </c>
      <c r="O75">
        <f>rekapitulace!H8</f>
        <v>21</v>
      </c>
      <c r="P75">
        <f>ROUND(O75/100*I75,2)</f>
        <v>0</v>
      </c>
    </row>
    <row r="76" ht="25.5">
      <c r="E76" s="11" t="s">
        <v>125</v>
      </c>
    </row>
    <row r="77" ht="270.75">
      <c r="E77" s="11" t="s">
        <v>126</v>
      </c>
    </row>
    <row r="78" spans="1:16" ht="12.75">
      <c r="A78" s="5">
        <v>22</v>
      </c>
      <c r="B78" s="5" t="s">
        <v>40</v>
      </c>
      <c r="C78" s="5" t="s">
        <v>127</v>
      </c>
      <c r="D78" s="5" t="s">
        <v>72</v>
      </c>
      <c r="E78" s="5" t="s">
        <v>128</v>
      </c>
      <c r="F78" s="5" t="s">
        <v>74</v>
      </c>
      <c r="G78" s="7">
        <v>300</v>
      </c>
      <c r="H78" s="10"/>
      <c r="I78" s="9">
        <f>ROUND((H78*G78),2)</f>
        <v>0</v>
      </c>
      <c r="O78">
        <f>rekapitulace!H8</f>
        <v>21</v>
      </c>
      <c r="P78">
        <f>ROUND(O78/100*I78,2)</f>
        <v>0</v>
      </c>
    </row>
    <row r="79" ht="12.75">
      <c r="E79" s="11" t="s">
        <v>129</v>
      </c>
    </row>
    <row r="80" ht="12.75">
      <c r="E80" s="11" t="s">
        <v>130</v>
      </c>
    </row>
    <row r="81" spans="1:16" ht="12.75">
      <c r="A81" s="5">
        <v>23</v>
      </c>
      <c r="B81" s="5" t="s">
        <v>40</v>
      </c>
      <c r="C81" s="5" t="s">
        <v>131</v>
      </c>
      <c r="D81" s="5" t="s">
        <v>72</v>
      </c>
      <c r="E81" s="5" t="s">
        <v>132</v>
      </c>
      <c r="F81" s="5" t="s">
        <v>56</v>
      </c>
      <c r="G81" s="7">
        <v>18</v>
      </c>
      <c r="H81" s="10"/>
      <c r="I81" s="9">
        <f>ROUND((H81*G81),2)</f>
        <v>0</v>
      </c>
      <c r="O81">
        <f>rekapitulace!H8</f>
        <v>21</v>
      </c>
      <c r="P81">
        <f>ROUND(O81/100*I81,2)</f>
        <v>0</v>
      </c>
    </row>
    <row r="82" ht="25.5">
      <c r="E82" s="11" t="s">
        <v>133</v>
      </c>
    </row>
    <row r="83" ht="38.25">
      <c r="E83" s="11" t="s">
        <v>134</v>
      </c>
    </row>
    <row r="84" spans="1:16" ht="12.75">
      <c r="A84" s="5">
        <v>24</v>
      </c>
      <c r="B84" s="5" t="s">
        <v>40</v>
      </c>
      <c r="C84" s="5" t="s">
        <v>135</v>
      </c>
      <c r="D84" s="5" t="s">
        <v>72</v>
      </c>
      <c r="E84" s="5" t="s">
        <v>136</v>
      </c>
      <c r="F84" s="5" t="s">
        <v>74</v>
      </c>
      <c r="G84" s="7">
        <v>120</v>
      </c>
      <c r="H84" s="10"/>
      <c r="I84" s="9">
        <f>ROUND((H84*G84),2)</f>
        <v>0</v>
      </c>
      <c r="O84">
        <f>rekapitulace!H8</f>
        <v>21</v>
      </c>
      <c r="P84">
        <f>ROUND(O84/100*I84,2)</f>
        <v>0</v>
      </c>
    </row>
    <row r="85" ht="12.75">
      <c r="E85" s="11" t="s">
        <v>137</v>
      </c>
    </row>
    <row r="86" ht="38.25">
      <c r="E86" s="11" t="s">
        <v>138</v>
      </c>
    </row>
    <row r="87" spans="1:16" ht="12.75">
      <c r="A87" s="5">
        <v>25</v>
      </c>
      <c r="B87" s="5" t="s">
        <v>40</v>
      </c>
      <c r="C87" s="5" t="s">
        <v>139</v>
      </c>
      <c r="D87" s="5" t="s">
        <v>72</v>
      </c>
      <c r="E87" s="5" t="s">
        <v>140</v>
      </c>
      <c r="F87" s="5" t="s">
        <v>74</v>
      </c>
      <c r="G87" s="7">
        <v>120</v>
      </c>
      <c r="H87" s="10"/>
      <c r="I87" s="9">
        <f>ROUND((H87*G87),2)</f>
        <v>0</v>
      </c>
      <c r="O87">
        <f>rekapitulace!H8</f>
        <v>21</v>
      </c>
      <c r="P87">
        <f>ROUND(O87/100*I87,2)</f>
        <v>0</v>
      </c>
    </row>
    <row r="88" ht="25.5">
      <c r="E88" s="11" t="s">
        <v>141</v>
      </c>
    </row>
    <row r="89" ht="38.25">
      <c r="E89" s="11" t="s">
        <v>142</v>
      </c>
    </row>
    <row r="90" spans="1:16" ht="12.75" customHeight="1">
      <c r="A90" s="12"/>
      <c r="B90" s="12"/>
      <c r="C90" s="12" t="s">
        <v>19</v>
      </c>
      <c r="D90" s="12"/>
      <c r="E90" s="12" t="s">
        <v>70</v>
      </c>
      <c r="F90" s="12"/>
      <c r="G90" s="12"/>
      <c r="H90" s="12"/>
      <c r="I90" s="12">
        <f>SUM(I36:I89)</f>
        <v>0</v>
      </c>
      <c r="P90">
        <f>SUM(P36:P89)</f>
        <v>0</v>
      </c>
    </row>
    <row r="92" spans="1:9" ht="12.75" customHeight="1">
      <c r="A92" s="6"/>
      <c r="B92" s="6"/>
      <c r="C92" s="6" t="s">
        <v>30</v>
      </c>
      <c r="D92" s="6"/>
      <c r="E92" s="6" t="s">
        <v>143</v>
      </c>
      <c r="F92" s="6"/>
      <c r="G92" s="8"/>
      <c r="H92" s="6"/>
      <c r="I92" s="8"/>
    </row>
    <row r="93" spans="1:16" ht="12.75">
      <c r="A93" s="5">
        <v>26</v>
      </c>
      <c r="B93" s="5" t="s">
        <v>40</v>
      </c>
      <c r="C93" s="5" t="s">
        <v>144</v>
      </c>
      <c r="D93" s="5" t="s">
        <v>72</v>
      </c>
      <c r="E93" s="5" t="s">
        <v>145</v>
      </c>
      <c r="F93" s="5" t="s">
        <v>56</v>
      </c>
      <c r="G93" s="7">
        <v>7.5</v>
      </c>
      <c r="H93" s="10"/>
      <c r="I93" s="9">
        <f>ROUND((H93*G93),2)</f>
        <v>0</v>
      </c>
      <c r="O93">
        <f>rekapitulace!H8</f>
        <v>21</v>
      </c>
      <c r="P93">
        <f>ROUND(O93/100*I93,2)</f>
        <v>0</v>
      </c>
    </row>
    <row r="94" ht="25.5">
      <c r="E94" s="11" t="s">
        <v>146</v>
      </c>
    </row>
    <row r="95" ht="38.25">
      <c r="E95" s="11" t="s">
        <v>147</v>
      </c>
    </row>
    <row r="96" spans="1:16" ht="12.75">
      <c r="A96" s="5">
        <v>27</v>
      </c>
      <c r="B96" s="5" t="s">
        <v>40</v>
      </c>
      <c r="C96" s="5" t="s">
        <v>148</v>
      </c>
      <c r="D96" s="5" t="s">
        <v>72</v>
      </c>
      <c r="E96" s="5" t="s">
        <v>149</v>
      </c>
      <c r="F96" s="5" t="s">
        <v>56</v>
      </c>
      <c r="G96" s="7">
        <v>1.049</v>
      </c>
      <c r="H96" s="10"/>
      <c r="I96" s="9">
        <f>ROUND((H96*G96),2)</f>
        <v>0</v>
      </c>
      <c r="O96">
        <f>rekapitulace!H8</f>
        <v>21</v>
      </c>
      <c r="P96">
        <f>ROUND(O96/100*I96,2)</f>
        <v>0</v>
      </c>
    </row>
    <row r="97" ht="25.5">
      <c r="E97" s="11" t="s">
        <v>150</v>
      </c>
    </row>
    <row r="98" ht="51">
      <c r="E98" s="11" t="s">
        <v>151</v>
      </c>
    </row>
    <row r="99" spans="1:16" ht="12.75">
      <c r="A99" s="5">
        <v>28</v>
      </c>
      <c r="B99" s="5" t="s">
        <v>40</v>
      </c>
      <c r="C99" s="5" t="s">
        <v>152</v>
      </c>
      <c r="D99" s="5" t="s">
        <v>72</v>
      </c>
      <c r="E99" s="5" t="s">
        <v>153</v>
      </c>
      <c r="F99" s="5" t="s">
        <v>56</v>
      </c>
      <c r="G99" s="7">
        <v>0.076</v>
      </c>
      <c r="H99" s="10"/>
      <c r="I99" s="9">
        <f>ROUND((H99*G99),2)</f>
        <v>0</v>
      </c>
      <c r="O99">
        <f>rekapitulace!H8</f>
        <v>21</v>
      </c>
      <c r="P99">
        <f>ROUND(O99/100*I99,2)</f>
        <v>0</v>
      </c>
    </row>
    <row r="100" ht="25.5">
      <c r="E100" s="11" t="s">
        <v>154</v>
      </c>
    </row>
    <row r="101" ht="51">
      <c r="E101" s="11" t="s">
        <v>151</v>
      </c>
    </row>
    <row r="102" spans="1:16" ht="12.75">
      <c r="A102" s="5">
        <v>29</v>
      </c>
      <c r="B102" s="5" t="s">
        <v>40</v>
      </c>
      <c r="C102" s="5" t="s">
        <v>155</v>
      </c>
      <c r="D102" s="5" t="s">
        <v>72</v>
      </c>
      <c r="E102" s="5" t="s">
        <v>156</v>
      </c>
      <c r="F102" s="5" t="s">
        <v>74</v>
      </c>
      <c r="G102" s="7">
        <v>108</v>
      </c>
      <c r="H102" s="10"/>
      <c r="I102" s="9">
        <f>ROUND((H102*G102),2)</f>
        <v>0</v>
      </c>
      <c r="O102">
        <f>rekapitulace!H8</f>
        <v>21</v>
      </c>
      <c r="P102">
        <f>ROUND(O102/100*I102,2)</f>
        <v>0</v>
      </c>
    </row>
    <row r="103" ht="25.5">
      <c r="E103" s="11" t="s">
        <v>157</v>
      </c>
    </row>
    <row r="104" ht="335.25">
      <c r="E104" s="11" t="s">
        <v>158</v>
      </c>
    </row>
    <row r="105" spans="1:16" ht="12.75">
      <c r="A105" s="5">
        <v>30</v>
      </c>
      <c r="B105" s="5" t="s">
        <v>40</v>
      </c>
      <c r="C105" s="5" t="s">
        <v>159</v>
      </c>
      <c r="D105" s="5" t="s">
        <v>72</v>
      </c>
      <c r="E105" s="5" t="s">
        <v>160</v>
      </c>
      <c r="F105" s="5" t="s">
        <v>95</v>
      </c>
      <c r="G105" s="7">
        <v>36</v>
      </c>
      <c r="H105" s="10"/>
      <c r="I105" s="9">
        <f>ROUND((H105*G105),2)</f>
        <v>0</v>
      </c>
      <c r="O105">
        <f>rekapitulace!H8</f>
        <v>21</v>
      </c>
      <c r="P105">
        <f>ROUND(O105/100*I105,2)</f>
        <v>0</v>
      </c>
    </row>
    <row r="106" ht="12.75">
      <c r="E106" s="11" t="s">
        <v>161</v>
      </c>
    </row>
    <row r="107" ht="12.75">
      <c r="E107" s="11" t="s">
        <v>162</v>
      </c>
    </row>
    <row r="108" spans="1:16" ht="25.5">
      <c r="A108" s="5">
        <v>31</v>
      </c>
      <c r="B108" s="5" t="s">
        <v>40</v>
      </c>
      <c r="C108" s="5" t="s">
        <v>163</v>
      </c>
      <c r="D108" s="5" t="s">
        <v>72</v>
      </c>
      <c r="E108" s="5" t="s">
        <v>164</v>
      </c>
      <c r="F108" s="5" t="s">
        <v>56</v>
      </c>
      <c r="G108" s="7">
        <v>23.76</v>
      </c>
      <c r="H108" s="10"/>
      <c r="I108" s="9">
        <f>ROUND((H108*G108),2)</f>
        <v>0</v>
      </c>
      <c r="O108">
        <f>rekapitulace!H8</f>
        <v>21</v>
      </c>
      <c r="P108">
        <f>ROUND(O108/100*I108,2)</f>
        <v>0</v>
      </c>
    </row>
    <row r="109" ht="12.75">
      <c r="E109" s="11" t="s">
        <v>165</v>
      </c>
    </row>
    <row r="110" ht="335.25">
      <c r="E110" s="11" t="s">
        <v>166</v>
      </c>
    </row>
    <row r="111" spans="1:16" ht="12.75">
      <c r="A111" s="5">
        <v>32</v>
      </c>
      <c r="B111" s="5" t="s">
        <v>40</v>
      </c>
      <c r="C111" s="5" t="s">
        <v>167</v>
      </c>
      <c r="D111" s="5" t="s">
        <v>72</v>
      </c>
      <c r="E111" s="5" t="s">
        <v>168</v>
      </c>
      <c r="F111" s="5" t="s">
        <v>44</v>
      </c>
      <c r="G111" s="7">
        <v>5.227</v>
      </c>
      <c r="H111" s="10"/>
      <c r="I111" s="9">
        <f>ROUND((H111*G111),2)</f>
        <v>0</v>
      </c>
      <c r="O111">
        <f>rekapitulace!H8</f>
        <v>21</v>
      </c>
      <c r="P111">
        <f>ROUND(O111/100*I111,2)</f>
        <v>0</v>
      </c>
    </row>
    <row r="112" ht="12.75">
      <c r="E112" s="11" t="s">
        <v>169</v>
      </c>
    </row>
    <row r="113" ht="270.75">
      <c r="E113" s="11" t="s">
        <v>170</v>
      </c>
    </row>
    <row r="114" spans="1:16" ht="12.75" customHeight="1">
      <c r="A114" s="12"/>
      <c r="B114" s="12"/>
      <c r="C114" s="12" t="s">
        <v>30</v>
      </c>
      <c r="D114" s="12"/>
      <c r="E114" s="12" t="s">
        <v>143</v>
      </c>
      <c r="F114" s="12"/>
      <c r="G114" s="12"/>
      <c r="H114" s="12"/>
      <c r="I114" s="12">
        <f>SUM(I93:I113)</f>
        <v>0</v>
      </c>
      <c r="P114">
        <f>SUM(P93:P113)</f>
        <v>0</v>
      </c>
    </row>
    <row r="116" spans="1:9" ht="12.75" customHeight="1">
      <c r="A116" s="6"/>
      <c r="B116" s="6"/>
      <c r="C116" s="6" t="s">
        <v>31</v>
      </c>
      <c r="D116" s="6"/>
      <c r="E116" s="6" t="s">
        <v>171</v>
      </c>
      <c r="F116" s="6"/>
      <c r="G116" s="8"/>
      <c r="H116" s="6"/>
      <c r="I116" s="8"/>
    </row>
    <row r="117" spans="1:16" ht="12.75">
      <c r="A117" s="5">
        <v>33</v>
      </c>
      <c r="B117" s="5" t="s">
        <v>40</v>
      </c>
      <c r="C117" s="5" t="s">
        <v>172</v>
      </c>
      <c r="D117" s="5" t="s">
        <v>72</v>
      </c>
      <c r="E117" s="5" t="s">
        <v>173</v>
      </c>
      <c r="F117" s="5" t="s">
        <v>174</v>
      </c>
      <c r="G117" s="7">
        <v>136.76</v>
      </c>
      <c r="H117" s="10"/>
      <c r="I117" s="9">
        <f>ROUND((H117*G117),2)</f>
        <v>0</v>
      </c>
      <c r="O117">
        <f>rekapitulace!H8</f>
        <v>21</v>
      </c>
      <c r="P117">
        <f>ROUND(O117/100*I117,2)</f>
        <v>0</v>
      </c>
    </row>
    <row r="118" ht="12.75">
      <c r="E118" s="11" t="s">
        <v>175</v>
      </c>
    </row>
    <row r="119" ht="25.5">
      <c r="E119" s="11" t="s">
        <v>176</v>
      </c>
    </row>
    <row r="120" spans="1:16" ht="25.5">
      <c r="A120" s="5">
        <v>34</v>
      </c>
      <c r="B120" s="5" t="s">
        <v>40</v>
      </c>
      <c r="C120" s="5" t="s">
        <v>177</v>
      </c>
      <c r="D120" s="5" t="s">
        <v>72</v>
      </c>
      <c r="E120" s="5" t="s">
        <v>178</v>
      </c>
      <c r="F120" s="5" t="s">
        <v>56</v>
      </c>
      <c r="G120" s="7">
        <v>11.07</v>
      </c>
      <c r="H120" s="10"/>
      <c r="I120" s="9">
        <f>ROUND((H120*G120),2)</f>
        <v>0</v>
      </c>
      <c r="O120">
        <f>rekapitulace!H8</f>
        <v>21</v>
      </c>
      <c r="P120">
        <f>ROUND(O120/100*I120,2)</f>
        <v>0</v>
      </c>
    </row>
    <row r="121" ht="25.5">
      <c r="E121" s="11" t="s">
        <v>179</v>
      </c>
    </row>
    <row r="122" ht="348">
      <c r="E122" s="11" t="s">
        <v>180</v>
      </c>
    </row>
    <row r="123" spans="1:16" ht="12.75">
      <c r="A123" s="5">
        <v>35</v>
      </c>
      <c r="B123" s="5" t="s">
        <v>40</v>
      </c>
      <c r="C123" s="5" t="s">
        <v>181</v>
      </c>
      <c r="D123" s="5" t="s">
        <v>72</v>
      </c>
      <c r="E123" s="5" t="s">
        <v>182</v>
      </c>
      <c r="F123" s="5" t="s">
        <v>44</v>
      </c>
      <c r="G123" s="7">
        <v>1.328</v>
      </c>
      <c r="H123" s="10"/>
      <c r="I123" s="9">
        <f>ROUND((H123*G123),2)</f>
        <v>0</v>
      </c>
      <c r="O123">
        <f>rekapitulace!H8</f>
        <v>21</v>
      </c>
      <c r="P123">
        <f>ROUND(O123/100*I123,2)</f>
        <v>0</v>
      </c>
    </row>
    <row r="124" ht="12.75">
      <c r="E124" s="11" t="s">
        <v>183</v>
      </c>
    </row>
    <row r="125" ht="244.5">
      <c r="E125" s="11" t="s">
        <v>184</v>
      </c>
    </row>
    <row r="126" spans="1:16" ht="25.5">
      <c r="A126" s="5">
        <v>36</v>
      </c>
      <c r="B126" s="5" t="s">
        <v>40</v>
      </c>
      <c r="C126" s="5" t="s">
        <v>185</v>
      </c>
      <c r="D126" s="5" t="s">
        <v>72</v>
      </c>
      <c r="E126" s="5" t="s">
        <v>186</v>
      </c>
      <c r="F126" s="5" t="s">
        <v>56</v>
      </c>
      <c r="G126" s="7">
        <v>64</v>
      </c>
      <c r="H126" s="10"/>
      <c r="I126" s="9">
        <f>ROUND((H126*G126),2)</f>
        <v>0</v>
      </c>
      <c r="O126">
        <f>rekapitulace!H8</f>
        <v>21</v>
      </c>
      <c r="P126">
        <f>ROUND(O126/100*I126,2)</f>
        <v>0</v>
      </c>
    </row>
    <row r="127" ht="64.5">
      <c r="E127" s="11" t="s">
        <v>187</v>
      </c>
    </row>
    <row r="128" ht="335.25">
      <c r="E128" s="11" t="s">
        <v>188</v>
      </c>
    </row>
    <row r="129" spans="1:16" ht="12.75">
      <c r="A129" s="5">
        <v>37</v>
      </c>
      <c r="B129" s="5" t="s">
        <v>40</v>
      </c>
      <c r="C129" s="5" t="s">
        <v>189</v>
      </c>
      <c r="D129" s="5" t="s">
        <v>72</v>
      </c>
      <c r="E129" s="5" t="s">
        <v>190</v>
      </c>
      <c r="F129" s="5" t="s">
        <v>44</v>
      </c>
      <c r="G129" s="7">
        <v>14.08</v>
      </c>
      <c r="H129" s="10"/>
      <c r="I129" s="9">
        <f>ROUND((H129*G129),2)</f>
        <v>0</v>
      </c>
      <c r="O129">
        <f>rekapitulace!H8</f>
        <v>21</v>
      </c>
      <c r="P129">
        <f>ROUND(O129/100*I129,2)</f>
        <v>0</v>
      </c>
    </row>
    <row r="130" ht="12.75">
      <c r="E130" s="11" t="s">
        <v>191</v>
      </c>
    </row>
    <row r="131" ht="258">
      <c r="E131" s="11" t="s">
        <v>192</v>
      </c>
    </row>
    <row r="132" spans="1:16" ht="12.75" customHeight="1">
      <c r="A132" s="12"/>
      <c r="B132" s="12"/>
      <c r="C132" s="12" t="s">
        <v>31</v>
      </c>
      <c r="D132" s="12"/>
      <c r="E132" s="12" t="s">
        <v>171</v>
      </c>
      <c r="F132" s="12"/>
      <c r="G132" s="12"/>
      <c r="H132" s="12"/>
      <c r="I132" s="12">
        <f>SUM(I117:I131)</f>
        <v>0</v>
      </c>
      <c r="P132">
        <f>SUM(P117:P131)</f>
        <v>0</v>
      </c>
    </row>
    <row r="134" spans="1:9" ht="12.75" customHeight="1">
      <c r="A134" s="6"/>
      <c r="B134" s="6"/>
      <c r="C134" s="6" t="s">
        <v>32</v>
      </c>
      <c r="D134" s="6"/>
      <c r="E134" s="6" t="s">
        <v>193</v>
      </c>
      <c r="F134" s="6"/>
      <c r="G134" s="8"/>
      <c r="H134" s="6"/>
      <c r="I134" s="8"/>
    </row>
    <row r="135" spans="1:16" ht="12.75">
      <c r="A135" s="5">
        <v>38</v>
      </c>
      <c r="B135" s="5" t="s">
        <v>40</v>
      </c>
      <c r="C135" s="5" t="s">
        <v>194</v>
      </c>
      <c r="D135" s="5" t="s">
        <v>72</v>
      </c>
      <c r="E135" s="5" t="s">
        <v>195</v>
      </c>
      <c r="F135" s="5" t="s">
        <v>56</v>
      </c>
      <c r="G135" s="7">
        <v>8.96</v>
      </c>
      <c r="H135" s="10"/>
      <c r="I135" s="9">
        <f>ROUND((H135*G135),2)</f>
        <v>0</v>
      </c>
      <c r="O135">
        <f>rekapitulace!H8</f>
        <v>21</v>
      </c>
      <c r="P135">
        <f>ROUND(O135/100*I135,2)</f>
        <v>0</v>
      </c>
    </row>
    <row r="136" ht="25.5">
      <c r="E136" s="11" t="s">
        <v>196</v>
      </c>
    </row>
    <row r="137" ht="335.25">
      <c r="E137" s="11" t="s">
        <v>188</v>
      </c>
    </row>
    <row r="138" spans="1:16" ht="25.5">
      <c r="A138" s="5">
        <v>39</v>
      </c>
      <c r="B138" s="5" t="s">
        <v>40</v>
      </c>
      <c r="C138" s="5" t="s">
        <v>197</v>
      </c>
      <c r="D138" s="5" t="s">
        <v>72</v>
      </c>
      <c r="E138" s="5" t="s">
        <v>198</v>
      </c>
      <c r="F138" s="5" t="s">
        <v>56</v>
      </c>
      <c r="G138" s="7">
        <v>3.6</v>
      </c>
      <c r="H138" s="10"/>
      <c r="I138" s="9">
        <f>ROUND((H138*G138),2)</f>
        <v>0</v>
      </c>
      <c r="O138">
        <f>rekapitulace!H8</f>
        <v>21</v>
      </c>
      <c r="P138">
        <f>ROUND(O138/100*I138,2)</f>
        <v>0</v>
      </c>
    </row>
    <row r="139" ht="25.5">
      <c r="E139" s="11" t="s">
        <v>199</v>
      </c>
    </row>
    <row r="140" ht="348">
      <c r="E140" s="11" t="s">
        <v>200</v>
      </c>
    </row>
    <row r="141" spans="1:16" ht="25.5">
      <c r="A141" s="5">
        <v>40</v>
      </c>
      <c r="B141" s="5" t="s">
        <v>40</v>
      </c>
      <c r="C141" s="5" t="s">
        <v>201</v>
      </c>
      <c r="D141" s="5" t="s">
        <v>72</v>
      </c>
      <c r="E141" s="5" t="s">
        <v>202</v>
      </c>
      <c r="F141" s="5" t="s">
        <v>56</v>
      </c>
      <c r="G141" s="7">
        <v>8.343</v>
      </c>
      <c r="H141" s="10"/>
      <c r="I141" s="9">
        <f>ROUND((H141*G141),2)</f>
        <v>0</v>
      </c>
      <c r="O141">
        <f>rekapitulace!H8</f>
        <v>21</v>
      </c>
      <c r="P141">
        <f>ROUND(O141/100*I141,2)</f>
        <v>0</v>
      </c>
    </row>
    <row r="142" ht="25.5">
      <c r="E142" s="11" t="s">
        <v>203</v>
      </c>
    </row>
    <row r="143" ht="335.25">
      <c r="E143" s="11" t="s">
        <v>188</v>
      </c>
    </row>
    <row r="144" spans="1:16" ht="12.75">
      <c r="A144" s="5">
        <v>41</v>
      </c>
      <c r="B144" s="5" t="s">
        <v>40</v>
      </c>
      <c r="C144" s="5" t="s">
        <v>204</v>
      </c>
      <c r="D144" s="5" t="s">
        <v>72</v>
      </c>
      <c r="E144" s="5" t="s">
        <v>205</v>
      </c>
      <c r="F144" s="5" t="s">
        <v>56</v>
      </c>
      <c r="G144" s="7">
        <v>45</v>
      </c>
      <c r="H144" s="10"/>
      <c r="I144" s="9">
        <f>ROUND((H144*G144),2)</f>
        <v>0</v>
      </c>
      <c r="O144">
        <f>rekapitulace!H8</f>
        <v>21</v>
      </c>
      <c r="P144">
        <f>ROUND(O144/100*I144,2)</f>
        <v>0</v>
      </c>
    </row>
    <row r="145" ht="12.75">
      <c r="E145" s="11" t="s">
        <v>206</v>
      </c>
    </row>
    <row r="146" ht="25.5">
      <c r="E146" s="11" t="s">
        <v>207</v>
      </c>
    </row>
    <row r="147" spans="1:16" ht="12.75">
      <c r="A147" s="5">
        <v>42</v>
      </c>
      <c r="B147" s="5" t="s">
        <v>40</v>
      </c>
      <c r="C147" s="5" t="s">
        <v>208</v>
      </c>
      <c r="D147" s="5" t="s">
        <v>72</v>
      </c>
      <c r="E147" s="5" t="s">
        <v>209</v>
      </c>
      <c r="F147" s="5" t="s">
        <v>56</v>
      </c>
      <c r="G147" s="7">
        <v>16.12</v>
      </c>
      <c r="H147" s="10"/>
      <c r="I147" s="9">
        <f>ROUND((H147*G147),2)</f>
        <v>0</v>
      </c>
      <c r="O147">
        <f>rekapitulace!H8</f>
        <v>21</v>
      </c>
      <c r="P147">
        <f>ROUND(O147/100*I147,2)</f>
        <v>0</v>
      </c>
    </row>
    <row r="148" ht="64.5">
      <c r="E148" s="11" t="s">
        <v>210</v>
      </c>
    </row>
    <row r="149" ht="90">
      <c r="E149" s="11" t="s">
        <v>211</v>
      </c>
    </row>
    <row r="150" spans="1:16" ht="25.5">
      <c r="A150" s="5">
        <v>43</v>
      </c>
      <c r="B150" s="5" t="s">
        <v>40</v>
      </c>
      <c r="C150" s="5" t="s">
        <v>212</v>
      </c>
      <c r="D150" s="5" t="s">
        <v>72</v>
      </c>
      <c r="E150" s="5" t="s">
        <v>213</v>
      </c>
      <c r="F150" s="5" t="s">
        <v>56</v>
      </c>
      <c r="G150" s="7">
        <v>5.5</v>
      </c>
      <c r="H150" s="10"/>
      <c r="I150" s="9">
        <f>ROUND((H150*G150),2)</f>
        <v>0</v>
      </c>
      <c r="O150">
        <f>rekapitulace!H8</f>
        <v>21</v>
      </c>
      <c r="P150">
        <f>ROUND(O150/100*I150,2)</f>
        <v>0</v>
      </c>
    </row>
    <row r="151" ht="25.5">
      <c r="E151" s="11" t="s">
        <v>214</v>
      </c>
    </row>
    <row r="152" ht="335.25">
      <c r="E152" s="11" t="s">
        <v>215</v>
      </c>
    </row>
    <row r="153" spans="1:16" ht="12.75" customHeight="1">
      <c r="A153" s="12"/>
      <c r="B153" s="12"/>
      <c r="C153" s="12" t="s">
        <v>32</v>
      </c>
      <c r="D153" s="12"/>
      <c r="E153" s="12" t="s">
        <v>193</v>
      </c>
      <c r="F153" s="12"/>
      <c r="G153" s="12"/>
      <c r="H153" s="12"/>
      <c r="I153" s="12">
        <f>SUM(I135:I152)</f>
        <v>0</v>
      </c>
      <c r="P153">
        <f>SUM(P135:P152)</f>
        <v>0</v>
      </c>
    </row>
    <row r="155" spans="1:9" ht="12.75" customHeight="1">
      <c r="A155" s="6"/>
      <c r="B155" s="6"/>
      <c r="C155" s="6" t="s">
        <v>33</v>
      </c>
      <c r="D155" s="6"/>
      <c r="E155" s="6" t="s">
        <v>216</v>
      </c>
      <c r="F155" s="6"/>
      <c r="G155" s="8"/>
      <c r="H155" s="6"/>
      <c r="I155" s="8"/>
    </row>
    <row r="156" spans="1:16" ht="12.75">
      <c r="A156" s="5">
        <v>44</v>
      </c>
      <c r="B156" s="5" t="s">
        <v>40</v>
      </c>
      <c r="C156" s="5" t="s">
        <v>217</v>
      </c>
      <c r="D156" s="5" t="s">
        <v>72</v>
      </c>
      <c r="E156" s="5" t="s">
        <v>218</v>
      </c>
      <c r="F156" s="5" t="s">
        <v>56</v>
      </c>
      <c r="G156" s="7">
        <v>45.315</v>
      </c>
      <c r="H156" s="10"/>
      <c r="I156" s="9">
        <f>ROUND((H156*G156),2)</f>
        <v>0</v>
      </c>
      <c r="O156">
        <f>rekapitulace!H8</f>
        <v>21</v>
      </c>
      <c r="P156">
        <f>ROUND(O156/100*I156,2)</f>
        <v>0</v>
      </c>
    </row>
    <row r="157" ht="38.25">
      <c r="E157" s="11" t="s">
        <v>219</v>
      </c>
    </row>
    <row r="158" ht="51">
      <c r="E158" s="11" t="s">
        <v>220</v>
      </c>
    </row>
    <row r="159" spans="1:16" ht="25.5">
      <c r="A159" s="5">
        <v>45</v>
      </c>
      <c r="B159" s="5" t="s">
        <v>40</v>
      </c>
      <c r="C159" s="5" t="s">
        <v>221</v>
      </c>
      <c r="D159" s="5" t="s">
        <v>72</v>
      </c>
      <c r="E159" s="5" t="s">
        <v>222</v>
      </c>
      <c r="F159" s="5" t="s">
        <v>56</v>
      </c>
      <c r="G159" s="7">
        <v>42.84</v>
      </c>
      <c r="H159" s="10"/>
      <c r="I159" s="9">
        <f>ROUND((H159*G159),2)</f>
        <v>0</v>
      </c>
      <c r="O159">
        <f>rekapitulace!H8</f>
        <v>21</v>
      </c>
      <c r="P159">
        <f>ROUND(O159/100*I159,2)</f>
        <v>0</v>
      </c>
    </row>
    <row r="160" ht="38.25">
      <c r="E160" s="11" t="s">
        <v>223</v>
      </c>
    </row>
    <row r="161" ht="51">
      <c r="E161" s="11" t="s">
        <v>220</v>
      </c>
    </row>
    <row r="162" spans="1:16" ht="25.5">
      <c r="A162" s="5">
        <v>46</v>
      </c>
      <c r="B162" s="5" t="s">
        <v>40</v>
      </c>
      <c r="C162" s="5" t="s">
        <v>224</v>
      </c>
      <c r="D162" s="5" t="s">
        <v>72</v>
      </c>
      <c r="E162" s="5" t="s">
        <v>225</v>
      </c>
      <c r="F162" s="5" t="s">
        <v>74</v>
      </c>
      <c r="G162" s="7">
        <v>266.22</v>
      </c>
      <c r="H162" s="10"/>
      <c r="I162" s="9">
        <f>ROUND((H162*G162),2)</f>
        <v>0</v>
      </c>
      <c r="O162">
        <f>rekapitulace!H8</f>
        <v>21</v>
      </c>
      <c r="P162">
        <f>ROUND(O162/100*I162,2)</f>
        <v>0</v>
      </c>
    </row>
    <row r="163" ht="25.5">
      <c r="E163" s="11" t="s">
        <v>226</v>
      </c>
    </row>
    <row r="164" ht="51">
      <c r="E164" s="11" t="s">
        <v>227</v>
      </c>
    </row>
    <row r="165" spans="1:16" ht="25.5">
      <c r="A165" s="5">
        <v>47</v>
      </c>
      <c r="B165" s="5" t="s">
        <v>40</v>
      </c>
      <c r="C165" s="5" t="s">
        <v>228</v>
      </c>
      <c r="D165" s="5" t="s">
        <v>72</v>
      </c>
      <c r="E165" s="5" t="s">
        <v>229</v>
      </c>
      <c r="F165" s="5" t="s">
        <v>74</v>
      </c>
      <c r="G165" s="7">
        <v>540.25</v>
      </c>
      <c r="H165" s="10"/>
      <c r="I165" s="9">
        <f>ROUND((H165*G165),2)</f>
        <v>0</v>
      </c>
      <c r="O165">
        <f>rekapitulace!H8</f>
        <v>21</v>
      </c>
      <c r="P165">
        <f>ROUND(O165/100*I165,2)</f>
        <v>0</v>
      </c>
    </row>
    <row r="166" ht="25.5">
      <c r="E166" s="11" t="s">
        <v>230</v>
      </c>
    </row>
    <row r="167" ht="51">
      <c r="E167" s="11" t="s">
        <v>227</v>
      </c>
    </row>
    <row r="168" spans="1:16" ht="12.75">
      <c r="A168" s="5">
        <v>48</v>
      </c>
      <c r="B168" s="5" t="s">
        <v>40</v>
      </c>
      <c r="C168" s="5" t="s">
        <v>231</v>
      </c>
      <c r="D168" s="5" t="s">
        <v>72</v>
      </c>
      <c r="E168" s="5" t="s">
        <v>232</v>
      </c>
      <c r="F168" s="5" t="s">
        <v>74</v>
      </c>
      <c r="G168" s="7">
        <v>47.25</v>
      </c>
      <c r="H168" s="10"/>
      <c r="I168" s="9">
        <f>ROUND((H168*G168),2)</f>
        <v>0</v>
      </c>
      <c r="O168">
        <f>rekapitulace!H8</f>
        <v>21</v>
      </c>
      <c r="P168">
        <f>ROUND(O168/100*I168,2)</f>
        <v>0</v>
      </c>
    </row>
    <row r="169" ht="12.75">
      <c r="E169" s="11" t="s">
        <v>233</v>
      </c>
    </row>
    <row r="170" ht="129">
      <c r="E170" s="11" t="s">
        <v>234</v>
      </c>
    </row>
    <row r="171" spans="1:16" ht="25.5">
      <c r="A171" s="5">
        <v>49</v>
      </c>
      <c r="B171" s="5" t="s">
        <v>40</v>
      </c>
      <c r="C171" s="5" t="s">
        <v>235</v>
      </c>
      <c r="D171" s="5" t="s">
        <v>72</v>
      </c>
      <c r="E171" s="5" t="s">
        <v>236</v>
      </c>
      <c r="F171" s="5" t="s">
        <v>56</v>
      </c>
      <c r="G171" s="7">
        <v>14.263</v>
      </c>
      <c r="H171" s="10"/>
      <c r="I171" s="9">
        <f>ROUND((H171*G171),2)</f>
        <v>0</v>
      </c>
      <c r="O171">
        <f>rekapitulace!H8</f>
        <v>21</v>
      </c>
      <c r="P171">
        <f>ROUND(O171/100*I171,2)</f>
        <v>0</v>
      </c>
    </row>
    <row r="172" ht="64.5">
      <c r="E172" s="11" t="s">
        <v>237</v>
      </c>
    </row>
    <row r="173" ht="193.5">
      <c r="E173" s="11" t="s">
        <v>238</v>
      </c>
    </row>
    <row r="174" spans="1:16" ht="25.5">
      <c r="A174" s="5">
        <v>50</v>
      </c>
      <c r="B174" s="5" t="s">
        <v>40</v>
      </c>
      <c r="C174" s="5" t="s">
        <v>239</v>
      </c>
      <c r="D174" s="5" t="s">
        <v>72</v>
      </c>
      <c r="E174" s="5" t="s">
        <v>240</v>
      </c>
      <c r="F174" s="5" t="s">
        <v>56</v>
      </c>
      <c r="G174" s="7">
        <v>15.3</v>
      </c>
      <c r="H174" s="10"/>
      <c r="I174" s="9">
        <f>ROUND((H174*G174),2)</f>
        <v>0</v>
      </c>
      <c r="O174">
        <f>rekapitulace!H8</f>
        <v>21</v>
      </c>
      <c r="P174">
        <f>ROUND(O174/100*I174,2)</f>
        <v>0</v>
      </c>
    </row>
    <row r="175" ht="38.25">
      <c r="E175" s="11" t="s">
        <v>241</v>
      </c>
    </row>
    <row r="176" ht="193.5">
      <c r="E176" s="11" t="s">
        <v>238</v>
      </c>
    </row>
    <row r="177" spans="1:16" ht="25.5">
      <c r="A177" s="5">
        <v>51</v>
      </c>
      <c r="B177" s="5" t="s">
        <v>40</v>
      </c>
      <c r="C177" s="5" t="s">
        <v>242</v>
      </c>
      <c r="D177" s="5" t="s">
        <v>72</v>
      </c>
      <c r="E177" s="5" t="s">
        <v>243</v>
      </c>
      <c r="F177" s="5" t="s">
        <v>56</v>
      </c>
      <c r="G177" s="7">
        <v>13.311</v>
      </c>
      <c r="H177" s="10"/>
      <c r="I177" s="9">
        <f>ROUND((H177*G177),2)</f>
        <v>0</v>
      </c>
      <c r="O177">
        <f>rekapitulace!H8</f>
        <v>21</v>
      </c>
      <c r="P177">
        <f>ROUND(O177/100*I177,2)</f>
        <v>0</v>
      </c>
    </row>
    <row r="178" ht="38.25">
      <c r="E178" s="11" t="s">
        <v>244</v>
      </c>
    </row>
    <row r="179" ht="193.5">
      <c r="E179" s="11" t="s">
        <v>238</v>
      </c>
    </row>
    <row r="180" spans="1:16" ht="12.75">
      <c r="A180" s="5">
        <v>52</v>
      </c>
      <c r="B180" s="5" t="s">
        <v>40</v>
      </c>
      <c r="C180" s="5" t="s">
        <v>245</v>
      </c>
      <c r="D180" s="5" t="s">
        <v>72</v>
      </c>
      <c r="E180" s="5" t="s">
        <v>246</v>
      </c>
      <c r="F180" s="5" t="s">
        <v>74</v>
      </c>
      <c r="G180" s="7">
        <v>9</v>
      </c>
      <c r="H180" s="10"/>
      <c r="I180" s="9">
        <f>ROUND((H180*G180),2)</f>
        <v>0</v>
      </c>
      <c r="O180">
        <f>rekapitulace!H8</f>
        <v>21</v>
      </c>
      <c r="P180">
        <f>ROUND(O180/100*I180,2)</f>
        <v>0</v>
      </c>
    </row>
    <row r="181" ht="25.5">
      <c r="E181" s="11" t="s">
        <v>247</v>
      </c>
    </row>
    <row r="182" ht="141.75">
      <c r="E182" s="11" t="s">
        <v>248</v>
      </c>
    </row>
    <row r="183" spans="1:16" ht="25.5">
      <c r="A183" s="5">
        <v>53</v>
      </c>
      <c r="B183" s="5" t="s">
        <v>40</v>
      </c>
      <c r="C183" s="5" t="s">
        <v>249</v>
      </c>
      <c r="D183" s="5" t="s">
        <v>72</v>
      </c>
      <c r="E183" s="5" t="s">
        <v>250</v>
      </c>
      <c r="F183" s="5" t="s">
        <v>95</v>
      </c>
      <c r="G183" s="7">
        <v>53.6</v>
      </c>
      <c r="H183" s="10"/>
      <c r="I183" s="9">
        <f>ROUND((H183*G183),2)</f>
        <v>0</v>
      </c>
      <c r="O183">
        <f>rekapitulace!H8</f>
        <v>21</v>
      </c>
      <c r="P183">
        <f>ROUND(O183/100*I183,2)</f>
        <v>0</v>
      </c>
    </row>
    <row r="184" ht="64.5">
      <c r="E184" s="11" t="s">
        <v>251</v>
      </c>
    </row>
    <row r="185" ht="38.25">
      <c r="E185" s="11" t="s">
        <v>252</v>
      </c>
    </row>
    <row r="186" spans="1:16" ht="12.75" customHeight="1">
      <c r="A186" s="12"/>
      <c r="B186" s="12"/>
      <c r="C186" s="12" t="s">
        <v>33</v>
      </c>
      <c r="D186" s="12"/>
      <c r="E186" s="12" t="s">
        <v>216</v>
      </c>
      <c r="F186" s="12"/>
      <c r="G186" s="12"/>
      <c r="H186" s="12"/>
      <c r="I186" s="12">
        <f>SUM(I156:I185)</f>
        <v>0</v>
      </c>
      <c r="P186">
        <f>SUM(P156:P185)</f>
        <v>0</v>
      </c>
    </row>
    <row r="188" spans="1:9" ht="12.75" customHeight="1">
      <c r="A188" s="6"/>
      <c r="B188" s="6"/>
      <c r="C188" s="6" t="s">
        <v>35</v>
      </c>
      <c r="D188" s="6"/>
      <c r="E188" s="6" t="s">
        <v>253</v>
      </c>
      <c r="F188" s="6"/>
      <c r="G188" s="8"/>
      <c r="H188" s="6"/>
      <c r="I188" s="8"/>
    </row>
    <row r="189" spans="1:16" ht="12.75">
      <c r="A189" s="5">
        <v>54</v>
      </c>
      <c r="B189" s="5" t="s">
        <v>40</v>
      </c>
      <c r="C189" s="5" t="s">
        <v>254</v>
      </c>
      <c r="D189" s="5" t="s">
        <v>72</v>
      </c>
      <c r="E189" s="5" t="s">
        <v>255</v>
      </c>
      <c r="F189" s="5" t="s">
        <v>74</v>
      </c>
      <c r="G189" s="7">
        <v>67.5</v>
      </c>
      <c r="H189" s="10"/>
      <c r="I189" s="9">
        <f>ROUND((H189*G189),2)</f>
        <v>0</v>
      </c>
      <c r="O189">
        <f>rekapitulace!H8</f>
        <v>21</v>
      </c>
      <c r="P189">
        <f>ROUND(O189/100*I189,2)</f>
        <v>0</v>
      </c>
    </row>
    <row r="190" ht="25.5">
      <c r="E190" s="11" t="s">
        <v>256</v>
      </c>
    </row>
    <row r="191" ht="180">
      <c r="E191" s="11" t="s">
        <v>257</v>
      </c>
    </row>
    <row r="192" spans="1:16" ht="38.25">
      <c r="A192" s="5">
        <v>55</v>
      </c>
      <c r="B192" s="5" t="s">
        <v>40</v>
      </c>
      <c r="C192" s="5" t="s">
        <v>258</v>
      </c>
      <c r="D192" s="5" t="s">
        <v>72</v>
      </c>
      <c r="E192" s="5" t="s">
        <v>259</v>
      </c>
      <c r="F192" s="5" t="s">
        <v>74</v>
      </c>
      <c r="G192" s="7">
        <v>17.64</v>
      </c>
      <c r="H192" s="10"/>
      <c r="I192" s="9">
        <f>ROUND((H192*G192),2)</f>
        <v>0</v>
      </c>
      <c r="O192">
        <f>rekapitulace!H8</f>
        <v>21</v>
      </c>
      <c r="P192">
        <f>ROUND(O192/100*I192,2)</f>
        <v>0</v>
      </c>
    </row>
    <row r="193" ht="25.5">
      <c r="E193" s="11" t="s">
        <v>260</v>
      </c>
    </row>
    <row r="194" ht="167.25">
      <c r="E194" s="11" t="s">
        <v>261</v>
      </c>
    </row>
    <row r="195" spans="1:16" ht="25.5">
      <c r="A195" s="5">
        <v>56</v>
      </c>
      <c r="B195" s="5" t="s">
        <v>40</v>
      </c>
      <c r="C195" s="5" t="s">
        <v>262</v>
      </c>
      <c r="D195" s="5" t="s">
        <v>72</v>
      </c>
      <c r="E195" s="5" t="s">
        <v>263</v>
      </c>
      <c r="F195" s="5" t="s">
        <v>74</v>
      </c>
      <c r="G195" s="7">
        <v>121</v>
      </c>
      <c r="H195" s="10"/>
      <c r="I195" s="9">
        <f>ROUND((H195*G195),2)</f>
        <v>0</v>
      </c>
      <c r="O195">
        <f>rekapitulace!H8</f>
        <v>21</v>
      </c>
      <c r="P195">
        <f>ROUND(O195/100*I195,2)</f>
        <v>0</v>
      </c>
    </row>
    <row r="196" ht="25.5">
      <c r="E196" s="11" t="s">
        <v>264</v>
      </c>
    </row>
    <row r="197" ht="180">
      <c r="E197" s="11" t="s">
        <v>265</v>
      </c>
    </row>
    <row r="198" spans="1:16" ht="25.5">
      <c r="A198" s="5">
        <v>57</v>
      </c>
      <c r="B198" s="5" t="s">
        <v>40</v>
      </c>
      <c r="C198" s="5" t="s">
        <v>266</v>
      </c>
      <c r="D198" s="5" t="s">
        <v>72</v>
      </c>
      <c r="E198" s="5" t="s">
        <v>267</v>
      </c>
      <c r="F198" s="5" t="s">
        <v>74</v>
      </c>
      <c r="G198" s="7">
        <v>37.5</v>
      </c>
      <c r="H198" s="10"/>
      <c r="I198" s="9">
        <f>ROUND((H198*G198),2)</f>
        <v>0</v>
      </c>
      <c r="O198">
        <f>rekapitulace!H8</f>
        <v>21</v>
      </c>
      <c r="P198">
        <f>ROUND(O198/100*I198,2)</f>
        <v>0</v>
      </c>
    </row>
    <row r="199" ht="12.75">
      <c r="E199" s="11" t="s">
        <v>268</v>
      </c>
    </row>
    <row r="200" ht="38.25">
      <c r="E200" s="11" t="s">
        <v>269</v>
      </c>
    </row>
    <row r="201" spans="1:16" ht="12.75">
      <c r="A201" s="5">
        <v>58</v>
      </c>
      <c r="B201" s="5" t="s">
        <v>40</v>
      </c>
      <c r="C201" s="5" t="s">
        <v>270</v>
      </c>
      <c r="D201" s="5" t="s">
        <v>72</v>
      </c>
      <c r="E201" s="5" t="s">
        <v>271</v>
      </c>
      <c r="F201" s="5" t="s">
        <v>74</v>
      </c>
      <c r="G201" s="7">
        <v>17.5</v>
      </c>
      <c r="H201" s="10"/>
      <c r="I201" s="9">
        <f>ROUND((H201*G201),2)</f>
        <v>0</v>
      </c>
      <c r="O201">
        <f>rekapitulace!H8</f>
        <v>21</v>
      </c>
      <c r="P201">
        <f>ROUND(O201/100*I201,2)</f>
        <v>0</v>
      </c>
    </row>
    <row r="202" ht="12.75">
      <c r="E202" s="11" t="s">
        <v>272</v>
      </c>
    </row>
    <row r="203" ht="51">
      <c r="E203" s="11" t="s">
        <v>273</v>
      </c>
    </row>
    <row r="204" spans="1:16" ht="12.75">
      <c r="A204" s="5">
        <v>59</v>
      </c>
      <c r="B204" s="5" t="s">
        <v>40</v>
      </c>
      <c r="C204" s="5" t="s">
        <v>274</v>
      </c>
      <c r="D204" s="5" t="s">
        <v>72</v>
      </c>
      <c r="E204" s="5" t="s">
        <v>275</v>
      </c>
      <c r="F204" s="5" t="s">
        <v>74</v>
      </c>
      <c r="G204" s="7">
        <v>7.5</v>
      </c>
      <c r="H204" s="10"/>
      <c r="I204" s="9">
        <f>ROUND((H204*G204),2)</f>
        <v>0</v>
      </c>
      <c r="O204">
        <f>rekapitulace!H8</f>
        <v>21</v>
      </c>
      <c r="P204">
        <f>ROUND(O204/100*I204,2)</f>
        <v>0</v>
      </c>
    </row>
    <row r="205" ht="25.5">
      <c r="E205" s="11" t="s">
        <v>276</v>
      </c>
    </row>
    <row r="206" ht="51">
      <c r="E206" s="11" t="s">
        <v>277</v>
      </c>
    </row>
    <row r="207" spans="1:16" ht="12.75" customHeight="1">
      <c r="A207" s="12"/>
      <c r="B207" s="12"/>
      <c r="C207" s="12" t="s">
        <v>35</v>
      </c>
      <c r="D207" s="12"/>
      <c r="E207" s="12" t="s">
        <v>253</v>
      </c>
      <c r="F207" s="12"/>
      <c r="G207" s="12"/>
      <c r="H207" s="12"/>
      <c r="I207" s="12">
        <f>SUM(I189:I206)</f>
        <v>0</v>
      </c>
      <c r="P207">
        <f>SUM(P189:P206)</f>
        <v>0</v>
      </c>
    </row>
    <row r="209" spans="1:9" ht="12.75" customHeight="1">
      <c r="A209" s="6"/>
      <c r="B209" s="6"/>
      <c r="C209" s="6" t="s">
        <v>36</v>
      </c>
      <c r="D209" s="6"/>
      <c r="E209" s="6" t="s">
        <v>278</v>
      </c>
      <c r="F209" s="6"/>
      <c r="G209" s="8"/>
      <c r="H209" s="6"/>
      <c r="I209" s="8"/>
    </row>
    <row r="210" spans="1:16" ht="12.75">
      <c r="A210" s="5">
        <v>60</v>
      </c>
      <c r="B210" s="5" t="s">
        <v>40</v>
      </c>
      <c r="C210" s="5" t="s">
        <v>279</v>
      </c>
      <c r="D210" s="5" t="s">
        <v>72</v>
      </c>
      <c r="E210" s="5" t="s">
        <v>280</v>
      </c>
      <c r="F210" s="5" t="s">
        <v>95</v>
      </c>
      <c r="G210" s="7">
        <v>4.5</v>
      </c>
      <c r="H210" s="10"/>
      <c r="I210" s="9">
        <f>ROUND((H210*G210),2)</f>
        <v>0</v>
      </c>
      <c r="O210">
        <f>rekapitulace!H8</f>
        <v>21</v>
      </c>
      <c r="P210">
        <f>ROUND(O210/100*I210,2)</f>
        <v>0</v>
      </c>
    </row>
    <row r="211" ht="12.75">
      <c r="E211" s="11" t="s">
        <v>281</v>
      </c>
    </row>
    <row r="212" ht="258">
      <c r="E212" s="11" t="s">
        <v>282</v>
      </c>
    </row>
    <row r="213" spans="1:16" ht="25.5">
      <c r="A213" s="5">
        <v>61</v>
      </c>
      <c r="B213" s="5" t="s">
        <v>40</v>
      </c>
      <c r="C213" s="5" t="s">
        <v>283</v>
      </c>
      <c r="D213" s="5" t="s">
        <v>72</v>
      </c>
      <c r="E213" s="5" t="s">
        <v>284</v>
      </c>
      <c r="F213" s="5" t="s">
        <v>95</v>
      </c>
      <c r="G213" s="7">
        <v>17</v>
      </c>
      <c r="H213" s="10"/>
      <c r="I213" s="9">
        <f>ROUND((H213*G213),2)</f>
        <v>0</v>
      </c>
      <c r="O213">
        <f>rekapitulace!H8</f>
        <v>21</v>
      </c>
      <c r="P213">
        <f>ROUND(O213/100*I213,2)</f>
        <v>0</v>
      </c>
    </row>
    <row r="214" ht="12.75">
      <c r="E214" s="11" t="s">
        <v>285</v>
      </c>
    </row>
    <row r="215" ht="244.5">
      <c r="E215" s="11" t="s">
        <v>286</v>
      </c>
    </row>
    <row r="216" spans="1:16" ht="25.5">
      <c r="A216" s="5">
        <v>62</v>
      </c>
      <c r="B216" s="5" t="s">
        <v>40</v>
      </c>
      <c r="C216" s="5" t="s">
        <v>287</v>
      </c>
      <c r="D216" s="5" t="s">
        <v>72</v>
      </c>
      <c r="E216" s="5" t="s">
        <v>288</v>
      </c>
      <c r="F216" s="5" t="s">
        <v>95</v>
      </c>
      <c r="G216" s="7">
        <v>64</v>
      </c>
      <c r="H216" s="10"/>
      <c r="I216" s="9">
        <f>ROUND((H216*G216),2)</f>
        <v>0</v>
      </c>
      <c r="O216">
        <f>rekapitulace!H8</f>
        <v>21</v>
      </c>
      <c r="P216">
        <f>ROUND(O216/100*I216,2)</f>
        <v>0</v>
      </c>
    </row>
    <row r="217" ht="25.5">
      <c r="E217" s="11" t="s">
        <v>289</v>
      </c>
    </row>
    <row r="218" ht="231.75">
      <c r="E218" s="11" t="s">
        <v>290</v>
      </c>
    </row>
    <row r="219" spans="1:16" ht="12.75">
      <c r="A219" s="5">
        <v>63</v>
      </c>
      <c r="B219" s="5" t="s">
        <v>40</v>
      </c>
      <c r="C219" s="5" t="s">
        <v>291</v>
      </c>
      <c r="D219" s="5" t="s">
        <v>72</v>
      </c>
      <c r="E219" s="5" t="s">
        <v>292</v>
      </c>
      <c r="F219" s="5" t="s">
        <v>79</v>
      </c>
      <c r="G219" s="7">
        <v>1</v>
      </c>
      <c r="H219" s="10"/>
      <c r="I219" s="9">
        <f>ROUND((H219*G219),2)</f>
        <v>0</v>
      </c>
      <c r="O219">
        <f>rekapitulace!H8</f>
        <v>21</v>
      </c>
      <c r="P219">
        <f>ROUND(O219/100*I219,2)</f>
        <v>0</v>
      </c>
    </row>
    <row r="220" ht="25.5">
      <c r="E220" s="11" t="s">
        <v>293</v>
      </c>
    </row>
    <row r="221" ht="77.25">
      <c r="E221" s="11" t="s">
        <v>294</v>
      </c>
    </row>
    <row r="222" spans="1:16" ht="12.75" customHeight="1">
      <c r="A222" s="12"/>
      <c r="B222" s="12"/>
      <c r="C222" s="12" t="s">
        <v>36</v>
      </c>
      <c r="D222" s="12"/>
      <c r="E222" s="12" t="s">
        <v>278</v>
      </c>
      <c r="F222" s="12"/>
      <c r="G222" s="12"/>
      <c r="H222" s="12"/>
      <c r="I222" s="12">
        <f>SUM(I210:I221)</f>
        <v>0</v>
      </c>
      <c r="P222">
        <f>SUM(P210:P221)</f>
        <v>0</v>
      </c>
    </row>
    <row r="224" spans="1:9" ht="12.75" customHeight="1">
      <c r="A224" s="6"/>
      <c r="B224" s="6"/>
      <c r="C224" s="6" t="s">
        <v>37</v>
      </c>
      <c r="D224" s="6"/>
      <c r="E224" s="6" t="s">
        <v>295</v>
      </c>
      <c r="F224" s="6"/>
      <c r="G224" s="8"/>
      <c r="H224" s="6"/>
      <c r="I224" s="8"/>
    </row>
    <row r="225" spans="1:16" ht="12.75">
      <c r="A225" s="5">
        <v>64</v>
      </c>
      <c r="B225" s="5" t="s">
        <v>40</v>
      </c>
      <c r="C225" s="5" t="s">
        <v>296</v>
      </c>
      <c r="D225" s="5" t="s">
        <v>72</v>
      </c>
      <c r="E225" s="5" t="s">
        <v>297</v>
      </c>
      <c r="F225" s="5" t="s">
        <v>95</v>
      </c>
      <c r="G225" s="7">
        <v>20</v>
      </c>
      <c r="H225" s="10"/>
      <c r="I225" s="9">
        <f>ROUND((H225*G225),2)</f>
        <v>0</v>
      </c>
      <c r="O225">
        <f>rekapitulace!H8</f>
        <v>21</v>
      </c>
      <c r="P225">
        <f>ROUND(O225/100*I225,2)</f>
        <v>0</v>
      </c>
    </row>
    <row r="226" ht="12.75">
      <c r="E226" s="11" t="s">
        <v>298</v>
      </c>
    </row>
    <row r="227" ht="38.25">
      <c r="E227" s="11" t="s">
        <v>299</v>
      </c>
    </row>
    <row r="228" spans="1:16" ht="38.25">
      <c r="A228" s="5">
        <v>65</v>
      </c>
      <c r="B228" s="5" t="s">
        <v>40</v>
      </c>
      <c r="C228" s="5" t="s">
        <v>300</v>
      </c>
      <c r="D228" s="5" t="s">
        <v>72</v>
      </c>
      <c r="E228" s="5" t="s">
        <v>301</v>
      </c>
      <c r="F228" s="5" t="s">
        <v>95</v>
      </c>
      <c r="G228" s="7">
        <v>25</v>
      </c>
      <c r="H228" s="10"/>
      <c r="I228" s="9">
        <f>ROUND((H228*G228),2)</f>
        <v>0</v>
      </c>
      <c r="O228">
        <f>rekapitulace!H8</f>
        <v>21</v>
      </c>
      <c r="P228">
        <f>ROUND(O228/100*I228,2)</f>
        <v>0</v>
      </c>
    </row>
    <row r="229" ht="12.75">
      <c r="E229" s="11" t="s">
        <v>302</v>
      </c>
    </row>
    <row r="230" ht="51">
      <c r="E230" s="11" t="s">
        <v>303</v>
      </c>
    </row>
    <row r="231" spans="1:16" ht="12.75">
      <c r="A231" s="5">
        <v>66</v>
      </c>
      <c r="B231" s="5" t="s">
        <v>40</v>
      </c>
      <c r="C231" s="5" t="s">
        <v>304</v>
      </c>
      <c r="D231" s="5" t="s">
        <v>72</v>
      </c>
      <c r="E231" s="5" t="s">
        <v>305</v>
      </c>
      <c r="F231" s="5" t="s">
        <v>79</v>
      </c>
      <c r="G231" s="7">
        <v>4</v>
      </c>
      <c r="H231" s="10"/>
      <c r="I231" s="9">
        <f>ROUND((H231*G231),2)</f>
        <v>0</v>
      </c>
      <c r="O231">
        <f>rekapitulace!H8</f>
        <v>21</v>
      </c>
      <c r="P231">
        <f>ROUND(O231/100*I231,2)</f>
        <v>0</v>
      </c>
    </row>
    <row r="232" ht="12.75">
      <c r="E232" s="11" t="s">
        <v>306</v>
      </c>
    </row>
    <row r="233" ht="51">
      <c r="E233" s="11" t="s">
        <v>307</v>
      </c>
    </row>
    <row r="234" spans="1:16" ht="25.5">
      <c r="A234" s="5">
        <v>67</v>
      </c>
      <c r="B234" s="5" t="s">
        <v>40</v>
      </c>
      <c r="C234" s="5" t="s">
        <v>308</v>
      </c>
      <c r="D234" s="5" t="s">
        <v>72</v>
      </c>
      <c r="E234" s="5" t="s">
        <v>309</v>
      </c>
      <c r="F234" s="5" t="s">
        <v>79</v>
      </c>
      <c r="G234" s="7">
        <v>1</v>
      </c>
      <c r="H234" s="10"/>
      <c r="I234" s="9">
        <f>ROUND((H234*G234),2)</f>
        <v>0</v>
      </c>
      <c r="O234">
        <f>rekapitulace!H8</f>
        <v>21</v>
      </c>
      <c r="P234">
        <f>ROUND(O234/100*I234,2)</f>
        <v>0</v>
      </c>
    </row>
    <row r="235" ht="12.75">
      <c r="E235" s="11" t="s">
        <v>310</v>
      </c>
    </row>
    <row r="236" ht="25.5">
      <c r="E236" s="11" t="s">
        <v>311</v>
      </c>
    </row>
    <row r="237" spans="1:16" ht="12.75">
      <c r="A237" s="5">
        <v>68</v>
      </c>
      <c r="B237" s="5" t="s">
        <v>40</v>
      </c>
      <c r="C237" s="5" t="s">
        <v>312</v>
      </c>
      <c r="D237" s="5" t="s">
        <v>72</v>
      </c>
      <c r="E237" s="5" t="s">
        <v>313</v>
      </c>
      <c r="F237" s="5" t="s">
        <v>79</v>
      </c>
      <c r="G237" s="7">
        <v>2</v>
      </c>
      <c r="H237" s="10"/>
      <c r="I237" s="9">
        <f>ROUND((H237*G237),2)</f>
        <v>0</v>
      </c>
      <c r="O237">
        <f>rekapitulace!H8</f>
        <v>21</v>
      </c>
      <c r="P237">
        <f>ROUND(O237/100*I237,2)</f>
        <v>0</v>
      </c>
    </row>
    <row r="238" ht="12.75">
      <c r="E238" s="11" t="s">
        <v>314</v>
      </c>
    </row>
    <row r="239" ht="25.5">
      <c r="E239" s="11" t="s">
        <v>315</v>
      </c>
    </row>
    <row r="240" spans="1:16" ht="25.5">
      <c r="A240" s="5">
        <v>69</v>
      </c>
      <c r="B240" s="5" t="s">
        <v>40</v>
      </c>
      <c r="C240" s="5" t="s">
        <v>316</v>
      </c>
      <c r="D240" s="5" t="s">
        <v>72</v>
      </c>
      <c r="E240" s="5" t="s">
        <v>317</v>
      </c>
      <c r="F240" s="5" t="s">
        <v>74</v>
      </c>
      <c r="G240" s="7">
        <v>29.167</v>
      </c>
      <c r="H240" s="10"/>
      <c r="I240" s="9">
        <f>ROUND((H240*G240),2)</f>
        <v>0</v>
      </c>
      <c r="O240">
        <f>rekapitulace!H8</f>
        <v>21</v>
      </c>
      <c r="P240">
        <f>ROUND(O240/100*I240,2)</f>
        <v>0</v>
      </c>
    </row>
    <row r="241" ht="51">
      <c r="E241" s="11" t="s">
        <v>318</v>
      </c>
    </row>
    <row r="242" ht="38.25">
      <c r="E242" s="11" t="s">
        <v>319</v>
      </c>
    </row>
    <row r="243" spans="1:16" ht="25.5">
      <c r="A243" s="5">
        <v>70</v>
      </c>
      <c r="B243" s="5" t="s">
        <v>40</v>
      </c>
      <c r="C243" s="5" t="s">
        <v>320</v>
      </c>
      <c r="D243" s="5" t="s">
        <v>72</v>
      </c>
      <c r="E243" s="5" t="s">
        <v>321</v>
      </c>
      <c r="F243" s="5" t="s">
        <v>74</v>
      </c>
      <c r="G243" s="7">
        <v>29.167</v>
      </c>
      <c r="H243" s="10"/>
      <c r="I243" s="9">
        <f>ROUND((H243*G243),2)</f>
        <v>0</v>
      </c>
      <c r="O243">
        <f>rekapitulace!H8</f>
        <v>21</v>
      </c>
      <c r="P243">
        <f>ROUND(O243/100*I243,2)</f>
        <v>0</v>
      </c>
    </row>
    <row r="244" ht="51">
      <c r="E244" s="11" t="s">
        <v>318</v>
      </c>
    </row>
    <row r="245" ht="38.25">
      <c r="E245" s="11" t="s">
        <v>319</v>
      </c>
    </row>
    <row r="246" spans="1:16" ht="12.75">
      <c r="A246" s="5">
        <v>71</v>
      </c>
      <c r="B246" s="5" t="s">
        <v>40</v>
      </c>
      <c r="C246" s="5" t="s">
        <v>322</v>
      </c>
      <c r="D246" s="5" t="s">
        <v>72</v>
      </c>
      <c r="E246" s="5" t="s">
        <v>323</v>
      </c>
      <c r="F246" s="5" t="s">
        <v>95</v>
      </c>
      <c r="G246" s="7">
        <v>50</v>
      </c>
      <c r="H246" s="10"/>
      <c r="I246" s="9">
        <f>ROUND((H246*G246),2)</f>
        <v>0</v>
      </c>
      <c r="O246">
        <f>rekapitulace!H8</f>
        <v>21</v>
      </c>
      <c r="P246">
        <f>ROUND(O246/100*I246,2)</f>
        <v>0</v>
      </c>
    </row>
    <row r="247" ht="51">
      <c r="E247" s="11" t="s">
        <v>324</v>
      </c>
    </row>
    <row r="248" ht="38.25">
      <c r="E248" s="11" t="s">
        <v>325</v>
      </c>
    </row>
    <row r="249" spans="1:16" ht="12.75">
      <c r="A249" s="5">
        <v>72</v>
      </c>
      <c r="B249" s="5" t="s">
        <v>40</v>
      </c>
      <c r="C249" s="5" t="s">
        <v>326</v>
      </c>
      <c r="D249" s="5" t="s">
        <v>72</v>
      </c>
      <c r="E249" s="5" t="s">
        <v>327</v>
      </c>
      <c r="F249" s="5" t="s">
        <v>95</v>
      </c>
      <c r="G249" s="7">
        <v>8</v>
      </c>
      <c r="H249" s="10"/>
      <c r="I249" s="9">
        <f>ROUND((H249*G249),2)</f>
        <v>0</v>
      </c>
      <c r="O249">
        <f>rekapitulace!H8</f>
        <v>21</v>
      </c>
      <c r="P249">
        <f>ROUND(O249/100*I249,2)</f>
        <v>0</v>
      </c>
    </row>
    <row r="250" ht="25.5">
      <c r="E250" s="11" t="s">
        <v>328</v>
      </c>
    </row>
    <row r="251" ht="38.25">
      <c r="E251" s="11" t="s">
        <v>325</v>
      </c>
    </row>
    <row r="252" spans="1:16" ht="25.5">
      <c r="A252" s="5">
        <v>73</v>
      </c>
      <c r="B252" s="5" t="s">
        <v>40</v>
      </c>
      <c r="C252" s="5" t="s">
        <v>329</v>
      </c>
      <c r="D252" s="5" t="s">
        <v>72</v>
      </c>
      <c r="E252" s="5" t="s">
        <v>330</v>
      </c>
      <c r="F252" s="5" t="s">
        <v>95</v>
      </c>
      <c r="G252" s="7">
        <v>29</v>
      </c>
      <c r="H252" s="10"/>
      <c r="I252" s="9">
        <f>ROUND((H252*G252),2)</f>
        <v>0</v>
      </c>
      <c r="O252">
        <f>rekapitulace!H8</f>
        <v>21</v>
      </c>
      <c r="P252">
        <f>ROUND(O252/100*I252,2)</f>
        <v>0</v>
      </c>
    </row>
    <row r="253" ht="51">
      <c r="E253" s="11" t="s">
        <v>331</v>
      </c>
    </row>
    <row r="254" ht="12.75">
      <c r="E254" s="11" t="s">
        <v>332</v>
      </c>
    </row>
    <row r="255" spans="1:16" ht="12.75">
      <c r="A255" s="5">
        <v>74</v>
      </c>
      <c r="B255" s="5" t="s">
        <v>40</v>
      </c>
      <c r="C255" s="5" t="s">
        <v>333</v>
      </c>
      <c r="D255" s="5" t="s">
        <v>72</v>
      </c>
      <c r="E255" s="5" t="s">
        <v>334</v>
      </c>
      <c r="F255" s="5" t="s">
        <v>95</v>
      </c>
      <c r="G255" s="7">
        <v>39.6</v>
      </c>
      <c r="H255" s="10"/>
      <c r="I255" s="9">
        <f>ROUND((H255*G255),2)</f>
        <v>0</v>
      </c>
      <c r="O255">
        <f>rekapitulace!H8</f>
        <v>21</v>
      </c>
      <c r="P255">
        <f>ROUND(O255/100*I255,2)</f>
        <v>0</v>
      </c>
    </row>
    <row r="256" ht="51">
      <c r="E256" s="11" t="s">
        <v>335</v>
      </c>
    </row>
    <row r="257" ht="38.25">
      <c r="E257" s="11" t="s">
        <v>336</v>
      </c>
    </row>
    <row r="258" spans="1:16" ht="12.75">
      <c r="A258" s="5">
        <v>75</v>
      </c>
      <c r="B258" s="5" t="s">
        <v>40</v>
      </c>
      <c r="C258" s="5" t="s">
        <v>337</v>
      </c>
      <c r="D258" s="5" t="s">
        <v>72</v>
      </c>
      <c r="E258" s="5" t="s">
        <v>338</v>
      </c>
      <c r="F258" s="5" t="s">
        <v>95</v>
      </c>
      <c r="G258" s="7">
        <v>18</v>
      </c>
      <c r="H258" s="10"/>
      <c r="I258" s="9">
        <f>ROUND((H258*G258),2)</f>
        <v>0</v>
      </c>
      <c r="O258">
        <f>rekapitulace!H8</f>
        <v>21</v>
      </c>
      <c r="P258">
        <f>ROUND(O258/100*I258,2)</f>
        <v>0</v>
      </c>
    </row>
    <row r="259" ht="12.75">
      <c r="E259" s="11" t="s">
        <v>339</v>
      </c>
    </row>
    <row r="260" ht="115.5">
      <c r="E260" s="11" t="s">
        <v>340</v>
      </c>
    </row>
    <row r="261" spans="1:16" ht="12.75">
      <c r="A261" s="5">
        <v>76</v>
      </c>
      <c r="B261" s="5" t="s">
        <v>40</v>
      </c>
      <c r="C261" s="5" t="s">
        <v>341</v>
      </c>
      <c r="D261" s="5" t="s">
        <v>72</v>
      </c>
      <c r="E261" s="5" t="s">
        <v>342</v>
      </c>
      <c r="F261" s="5" t="s">
        <v>79</v>
      </c>
      <c r="G261" s="7">
        <v>1</v>
      </c>
      <c r="H261" s="10"/>
      <c r="I261" s="9">
        <f>ROUND((H261*G261),2)</f>
        <v>0</v>
      </c>
      <c r="O261">
        <f>rekapitulace!H8</f>
        <v>21</v>
      </c>
      <c r="P261">
        <f>ROUND(O261/100*I261,2)</f>
        <v>0</v>
      </c>
    </row>
    <row r="262" ht="12.75">
      <c r="E262" s="11" t="s">
        <v>343</v>
      </c>
    </row>
    <row r="263" ht="38.25">
      <c r="E263" s="11" t="s">
        <v>344</v>
      </c>
    </row>
    <row r="264" spans="1:16" ht="12.75">
      <c r="A264" s="5">
        <v>77</v>
      </c>
      <c r="B264" s="5" t="s">
        <v>40</v>
      </c>
      <c r="C264" s="5" t="s">
        <v>345</v>
      </c>
      <c r="D264" s="5" t="s">
        <v>72</v>
      </c>
      <c r="E264" s="5" t="s">
        <v>346</v>
      </c>
      <c r="F264" s="5" t="s">
        <v>79</v>
      </c>
      <c r="G264" s="7">
        <v>2</v>
      </c>
      <c r="H264" s="10"/>
      <c r="I264" s="9">
        <f>ROUND((H264*G264),2)</f>
        <v>0</v>
      </c>
      <c r="O264">
        <f>rekapitulace!H8</f>
        <v>21</v>
      </c>
      <c r="P264">
        <f>ROUND(O264/100*I264,2)</f>
        <v>0</v>
      </c>
    </row>
    <row r="265" ht="12.75">
      <c r="E265" s="11" t="s">
        <v>347</v>
      </c>
    </row>
    <row r="266" ht="258">
      <c r="E266" s="11" t="s">
        <v>348</v>
      </c>
    </row>
    <row r="267" spans="1:16" ht="12.75">
      <c r="A267" s="5">
        <v>78</v>
      </c>
      <c r="B267" s="5" t="s">
        <v>40</v>
      </c>
      <c r="C267" s="5" t="s">
        <v>349</v>
      </c>
      <c r="D267" s="5" t="s">
        <v>72</v>
      </c>
      <c r="E267" s="5" t="s">
        <v>350</v>
      </c>
      <c r="F267" s="5" t="s">
        <v>56</v>
      </c>
      <c r="G267" s="7">
        <v>63.045</v>
      </c>
      <c r="H267" s="10"/>
      <c r="I267" s="9">
        <f>ROUND((H267*G267),2)</f>
        <v>0</v>
      </c>
      <c r="O267">
        <f>rekapitulace!H8</f>
        <v>21</v>
      </c>
      <c r="P267">
        <f>ROUND(O267/100*I267,2)</f>
        <v>0</v>
      </c>
    </row>
    <row r="268" ht="64.5">
      <c r="E268" s="11" t="s">
        <v>351</v>
      </c>
    </row>
    <row r="269" ht="102.75">
      <c r="E269" s="11" t="s">
        <v>352</v>
      </c>
    </row>
    <row r="270" spans="1:16" ht="12.75" customHeight="1">
      <c r="A270" s="12"/>
      <c r="B270" s="12"/>
      <c r="C270" s="12" t="s">
        <v>37</v>
      </c>
      <c r="D270" s="12"/>
      <c r="E270" s="12" t="s">
        <v>295</v>
      </c>
      <c r="F270" s="12"/>
      <c r="G270" s="12"/>
      <c r="H270" s="12"/>
      <c r="I270" s="12">
        <f>SUM(I225:I269)</f>
        <v>0</v>
      </c>
      <c r="P270">
        <f>SUM(P225:P269)</f>
        <v>0</v>
      </c>
    </row>
    <row r="272" spans="1:16" ht="12.75" customHeight="1">
      <c r="A272" s="12"/>
      <c r="B272" s="12"/>
      <c r="C272" s="12"/>
      <c r="D272" s="12"/>
      <c r="E272" s="12" t="s">
        <v>353</v>
      </c>
      <c r="F272" s="12"/>
      <c r="G272" s="12"/>
      <c r="H272" s="12"/>
      <c r="I272" s="12">
        <f>+I33+I90+I114+I132+I153+I186+I207+I222+I270</f>
        <v>0</v>
      </c>
      <c r="P272">
        <f>+P33+P90+P114+P132+P153+P186+P207+P222+P270</f>
        <v>0</v>
      </c>
    </row>
  </sheetData>
  <sheetProtection formatColumns="0"/>
  <mergeCells count="9">
    <mergeCell ref="G8:G9"/>
    <mergeCell ref="H8:I8"/>
    <mergeCell ref="A2:I2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zoomScalePageLayoutView="0" workbookViewId="0" topLeftCell="A1">
      <pane ySplit="10" topLeftCell="A11" activePane="bottomLeft" state="frozen"/>
      <selection pane="topLeft" activeCell="K11" sqref="K11"/>
      <selection pane="bottomLeft" activeCell="K11" sqref="K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4"/>
    </row>
    <row r="2" spans="1:9" ht="12.75" customHeight="1">
      <c r="A2" s="15" t="s">
        <v>387</v>
      </c>
      <c r="B2" s="15"/>
      <c r="C2" s="15"/>
      <c r="D2" s="15"/>
      <c r="E2" s="15"/>
      <c r="F2" s="15"/>
      <c r="G2" s="15"/>
      <c r="H2" s="15"/>
      <c r="I2" s="15"/>
    </row>
    <row r="4" spans="1:5" ht="12.75" customHeight="1">
      <c r="A4" t="s">
        <v>11</v>
      </c>
      <c r="C4" s="4" t="s">
        <v>14</v>
      </c>
      <c r="D4" s="4"/>
      <c r="E4" s="4" t="s">
        <v>15</v>
      </c>
    </row>
    <row r="5" spans="1:5" ht="12.75" customHeight="1">
      <c r="A5" t="s">
        <v>12</v>
      </c>
      <c r="C5" s="4" t="s">
        <v>354</v>
      </c>
      <c r="D5" s="4"/>
      <c r="E5" s="4" t="s">
        <v>355</v>
      </c>
    </row>
    <row r="6" spans="1:5" ht="12.75" customHeight="1">
      <c r="A6" t="s">
        <v>13</v>
      </c>
      <c r="C6" s="4" t="s">
        <v>354</v>
      </c>
      <c r="D6" s="4"/>
      <c r="E6" s="4" t="s">
        <v>355</v>
      </c>
    </row>
    <row r="7" spans="3:5" ht="12.75" customHeight="1">
      <c r="C7" s="4"/>
      <c r="D7" s="4"/>
      <c r="E7" s="4"/>
    </row>
    <row r="8" spans="1:16" ht="12.75" customHeight="1">
      <c r="A8" s="16" t="s">
        <v>18</v>
      </c>
      <c r="B8" s="16" t="s">
        <v>20</v>
      </c>
      <c r="C8" s="16" t="s">
        <v>21</v>
      </c>
      <c r="D8" s="16" t="s">
        <v>22</v>
      </c>
      <c r="E8" s="16" t="s">
        <v>23</v>
      </c>
      <c r="F8" s="16" t="s">
        <v>24</v>
      </c>
      <c r="G8" s="16" t="s">
        <v>25</v>
      </c>
      <c r="H8" s="16" t="s">
        <v>26</v>
      </c>
      <c r="I8" s="16"/>
      <c r="O8" t="s">
        <v>29</v>
      </c>
      <c r="P8" t="s">
        <v>9</v>
      </c>
    </row>
    <row r="9" spans="1:15" ht="13.5">
      <c r="A9" s="16"/>
      <c r="B9" s="16"/>
      <c r="C9" s="16"/>
      <c r="D9" s="16"/>
      <c r="E9" s="16"/>
      <c r="F9" s="16"/>
      <c r="G9" s="16"/>
      <c r="H9" s="3" t="s">
        <v>27</v>
      </c>
      <c r="I9" s="3" t="s">
        <v>28</v>
      </c>
      <c r="O9" t="s">
        <v>9</v>
      </c>
    </row>
    <row r="10" spans="1:9" ht="13.5">
      <c r="A10" s="3" t="s">
        <v>19</v>
      </c>
      <c r="B10" s="3" t="s">
        <v>30</v>
      </c>
      <c r="C10" s="3" t="s">
        <v>31</v>
      </c>
      <c r="D10" s="3" t="s">
        <v>32</v>
      </c>
      <c r="E10" s="3" t="s">
        <v>33</v>
      </c>
      <c r="F10" s="3" t="s">
        <v>34</v>
      </c>
      <c r="G10" s="3" t="s">
        <v>35</v>
      </c>
      <c r="H10" s="3" t="s">
        <v>36</v>
      </c>
      <c r="I10" s="3" t="s">
        <v>37</v>
      </c>
    </row>
    <row r="11" spans="1:9" ht="12.75" customHeight="1">
      <c r="A11" s="6"/>
      <c r="B11" s="6"/>
      <c r="C11" s="6" t="s">
        <v>39</v>
      </c>
      <c r="D11" s="6"/>
      <c r="E11" s="6" t="s">
        <v>38</v>
      </c>
      <c r="F11" s="6"/>
      <c r="G11" s="8"/>
      <c r="H11" s="6"/>
      <c r="I11" s="8"/>
    </row>
    <row r="12" spans="1:16" ht="38.25">
      <c r="A12" s="5">
        <v>1</v>
      </c>
      <c r="B12" s="5" t="s">
        <v>40</v>
      </c>
      <c r="C12" s="5" t="s">
        <v>356</v>
      </c>
      <c r="D12" s="5" t="s">
        <v>72</v>
      </c>
      <c r="E12" s="5" t="s">
        <v>357</v>
      </c>
      <c r="F12" s="5" t="s">
        <v>67</v>
      </c>
      <c r="G12" s="7">
        <v>1</v>
      </c>
      <c r="H12" s="10"/>
      <c r="I12" s="9">
        <f>ROUND((H12*G12),2)</f>
        <v>0</v>
      </c>
      <c r="O12">
        <f>rekapitulace!H8</f>
        <v>21</v>
      </c>
      <c r="P12">
        <f>ROUND(O12/100*I12,2)</f>
        <v>0</v>
      </c>
    </row>
    <row r="13" ht="12.75">
      <c r="E13" s="11" t="s">
        <v>358</v>
      </c>
    </row>
    <row r="14" ht="12.75">
      <c r="E14" s="11" t="s">
        <v>359</v>
      </c>
    </row>
    <row r="15" spans="1:16" ht="25.5">
      <c r="A15" s="5">
        <v>2</v>
      </c>
      <c r="B15" s="5" t="s">
        <v>40</v>
      </c>
      <c r="C15" s="5" t="s">
        <v>360</v>
      </c>
      <c r="D15" s="5" t="s">
        <v>72</v>
      </c>
      <c r="E15" s="5" t="s">
        <v>361</v>
      </c>
      <c r="F15" s="5" t="s">
        <v>79</v>
      </c>
      <c r="G15" s="7">
        <v>1</v>
      </c>
      <c r="H15" s="10"/>
      <c r="I15" s="9">
        <f>ROUND((H15*G15),2)</f>
        <v>0</v>
      </c>
      <c r="O15">
        <f>rekapitulace!H8</f>
        <v>21</v>
      </c>
      <c r="P15">
        <f>ROUND(O15/100*I15,2)</f>
        <v>0</v>
      </c>
    </row>
    <row r="16" ht="12.75">
      <c r="E16" s="11" t="s">
        <v>362</v>
      </c>
    </row>
    <row r="17" ht="12.75">
      <c r="E17" s="11" t="s">
        <v>363</v>
      </c>
    </row>
    <row r="18" spans="1:16" ht="12.75">
      <c r="A18" s="5">
        <v>3</v>
      </c>
      <c r="B18" s="5" t="s">
        <v>40</v>
      </c>
      <c r="C18" s="5" t="s">
        <v>364</v>
      </c>
      <c r="D18" s="5" t="s">
        <v>72</v>
      </c>
      <c r="E18" s="5" t="s">
        <v>365</v>
      </c>
      <c r="F18" s="5" t="s">
        <v>79</v>
      </c>
      <c r="G18" s="7">
        <v>1</v>
      </c>
      <c r="H18" s="10"/>
      <c r="I18" s="9">
        <f>ROUND((H18*G18),2)</f>
        <v>0</v>
      </c>
      <c r="O18">
        <f>rekapitulace!H8</f>
        <v>21</v>
      </c>
      <c r="P18">
        <f>ROUND(O18/100*I18,2)</f>
        <v>0</v>
      </c>
    </row>
    <row r="19" ht="12.75">
      <c r="E19" s="11" t="s">
        <v>362</v>
      </c>
    </row>
    <row r="20" ht="12.75">
      <c r="E20" s="11" t="s">
        <v>363</v>
      </c>
    </row>
    <row r="21" spans="1:16" ht="25.5">
      <c r="A21" s="5">
        <v>4</v>
      </c>
      <c r="B21" s="5" t="s">
        <v>40</v>
      </c>
      <c r="C21" s="5" t="s">
        <v>366</v>
      </c>
      <c r="D21" s="5" t="s">
        <v>72</v>
      </c>
      <c r="E21" s="5" t="s">
        <v>367</v>
      </c>
      <c r="F21" s="5" t="s">
        <v>67</v>
      </c>
      <c r="G21" s="7">
        <v>1</v>
      </c>
      <c r="H21" s="10"/>
      <c r="I21" s="9">
        <f>ROUND((H21*G21),2)</f>
        <v>0</v>
      </c>
      <c r="O21">
        <f>rekapitulace!H8</f>
        <v>21</v>
      </c>
      <c r="P21">
        <f>ROUND(O21/100*I21,2)</f>
        <v>0</v>
      </c>
    </row>
    <row r="22" ht="12.75">
      <c r="E22" s="11" t="s">
        <v>358</v>
      </c>
    </row>
    <row r="23" ht="12.75">
      <c r="E23" s="11" t="s">
        <v>363</v>
      </c>
    </row>
    <row r="24" spans="1:16" ht="25.5">
      <c r="A24" s="5">
        <v>5</v>
      </c>
      <c r="B24" s="5" t="s">
        <v>40</v>
      </c>
      <c r="C24" s="5" t="s">
        <v>368</v>
      </c>
      <c r="D24" s="5" t="s">
        <v>72</v>
      </c>
      <c r="E24" s="5" t="s">
        <v>369</v>
      </c>
      <c r="F24" s="5" t="s">
        <v>67</v>
      </c>
      <c r="G24" s="7">
        <v>1</v>
      </c>
      <c r="H24" s="10"/>
      <c r="I24" s="9">
        <f>ROUND((H24*G24),2)</f>
        <v>0</v>
      </c>
      <c r="O24">
        <f>rekapitulace!H8</f>
        <v>21</v>
      </c>
      <c r="P24">
        <f>ROUND(O24/100*I24,2)</f>
        <v>0</v>
      </c>
    </row>
    <row r="25" ht="12.75">
      <c r="E25" s="11" t="s">
        <v>358</v>
      </c>
    </row>
    <row r="26" ht="12.75">
      <c r="E26" s="11" t="s">
        <v>363</v>
      </c>
    </row>
    <row r="27" spans="1:16" ht="25.5">
      <c r="A27" s="5">
        <v>6</v>
      </c>
      <c r="B27" s="5" t="s">
        <v>40</v>
      </c>
      <c r="C27" s="5" t="s">
        <v>370</v>
      </c>
      <c r="D27" s="5" t="s">
        <v>72</v>
      </c>
      <c r="E27" s="5" t="s">
        <v>371</v>
      </c>
      <c r="F27" s="5" t="s">
        <v>67</v>
      </c>
      <c r="G27" s="7">
        <v>1</v>
      </c>
      <c r="H27" s="10"/>
      <c r="I27" s="9">
        <f>ROUND((H27*G27),2)</f>
        <v>0</v>
      </c>
      <c r="O27">
        <f>rekapitulace!H8</f>
        <v>21</v>
      </c>
      <c r="P27">
        <f>ROUND(O27/100*I27,2)</f>
        <v>0</v>
      </c>
    </row>
    <row r="28" ht="12.75">
      <c r="E28" s="11" t="s">
        <v>358</v>
      </c>
    </row>
    <row r="29" ht="77.25">
      <c r="E29" s="11" t="s">
        <v>372</v>
      </c>
    </row>
    <row r="30" spans="1:16" ht="38.25">
      <c r="A30" s="5">
        <v>7</v>
      </c>
      <c r="B30" s="5" t="s">
        <v>40</v>
      </c>
      <c r="C30" s="5" t="s">
        <v>373</v>
      </c>
      <c r="D30" s="5" t="s">
        <v>72</v>
      </c>
      <c r="E30" s="5" t="s">
        <v>374</v>
      </c>
      <c r="F30" s="5" t="s">
        <v>67</v>
      </c>
      <c r="G30" s="7">
        <v>1</v>
      </c>
      <c r="H30" s="10"/>
      <c r="I30" s="9">
        <f>ROUND((H30*G30),2)</f>
        <v>0</v>
      </c>
      <c r="O30">
        <f>rekapitulace!H8</f>
        <v>21</v>
      </c>
      <c r="P30">
        <f>ROUND(O30/100*I30,2)</f>
        <v>0</v>
      </c>
    </row>
    <row r="31" ht="12.75">
      <c r="E31" s="11" t="s">
        <v>358</v>
      </c>
    </row>
    <row r="32" ht="12.75">
      <c r="E32" s="11" t="s">
        <v>363</v>
      </c>
    </row>
    <row r="33" spans="1:16" ht="12.75">
      <c r="A33" s="5">
        <v>8</v>
      </c>
      <c r="B33" s="5" t="s">
        <v>40</v>
      </c>
      <c r="C33" s="5" t="s">
        <v>375</v>
      </c>
      <c r="D33" s="5" t="s">
        <v>72</v>
      </c>
      <c r="E33" s="5" t="s">
        <v>376</v>
      </c>
      <c r="F33" s="5" t="s">
        <v>79</v>
      </c>
      <c r="G33" s="7">
        <v>1</v>
      </c>
      <c r="H33" s="10"/>
      <c r="I33" s="9">
        <f>ROUND((H33*G33),2)</f>
        <v>0</v>
      </c>
      <c r="O33">
        <f>rekapitulace!H8</f>
        <v>21</v>
      </c>
      <c r="P33">
        <f>ROUND(O33/100*I33,2)</f>
        <v>0</v>
      </c>
    </row>
    <row r="34" ht="12.75">
      <c r="E34" s="11" t="s">
        <v>362</v>
      </c>
    </row>
    <row r="35" ht="51">
      <c r="E35" s="11" t="s">
        <v>377</v>
      </c>
    </row>
    <row r="36" spans="1:16" ht="25.5">
      <c r="A36" s="5">
        <v>9</v>
      </c>
      <c r="B36" s="5" t="s">
        <v>40</v>
      </c>
      <c r="C36" s="5" t="s">
        <v>378</v>
      </c>
      <c r="D36" s="5" t="s">
        <v>72</v>
      </c>
      <c r="E36" s="5" t="s">
        <v>379</v>
      </c>
      <c r="F36" s="5" t="s">
        <v>79</v>
      </c>
      <c r="G36" s="7">
        <v>2</v>
      </c>
      <c r="H36" s="10"/>
      <c r="I36" s="9">
        <f>ROUND((H36*G36),2)</f>
        <v>0</v>
      </c>
      <c r="O36">
        <f>rekapitulace!H8</f>
        <v>21</v>
      </c>
      <c r="P36">
        <f>ROUND(O36/100*I36,2)</f>
        <v>0</v>
      </c>
    </row>
    <row r="37" ht="12.75">
      <c r="E37" s="11" t="s">
        <v>380</v>
      </c>
    </row>
    <row r="38" ht="77.25">
      <c r="E38" s="11" t="s">
        <v>381</v>
      </c>
    </row>
    <row r="39" spans="1:16" ht="12.75">
      <c r="A39" s="5">
        <v>10</v>
      </c>
      <c r="B39" s="5" t="s">
        <v>40</v>
      </c>
      <c r="C39" s="5" t="s">
        <v>382</v>
      </c>
      <c r="D39" s="5" t="s">
        <v>72</v>
      </c>
      <c r="E39" s="5" t="s">
        <v>383</v>
      </c>
      <c r="F39" s="5" t="s">
        <v>67</v>
      </c>
      <c r="G39" s="7">
        <v>1</v>
      </c>
      <c r="H39" s="10"/>
      <c r="I39" s="9">
        <f>ROUND((H39*G39),2)</f>
        <v>0</v>
      </c>
      <c r="O39">
        <f>rekapitulace!H8</f>
        <v>21</v>
      </c>
      <c r="P39">
        <f>ROUND(O39/100*I39,2)</f>
        <v>0</v>
      </c>
    </row>
    <row r="40" ht="12.75">
      <c r="E40" s="11" t="s">
        <v>358</v>
      </c>
    </row>
    <row r="41" ht="25.5">
      <c r="E41" s="11" t="s">
        <v>384</v>
      </c>
    </row>
    <row r="42" spans="1:16" ht="12.75" customHeight="1">
      <c r="A42" s="12"/>
      <c r="B42" s="12"/>
      <c r="C42" s="12" t="s">
        <v>39</v>
      </c>
      <c r="D42" s="12"/>
      <c r="E42" s="12" t="s">
        <v>38</v>
      </c>
      <c r="F42" s="12"/>
      <c r="G42" s="12"/>
      <c r="H42" s="12"/>
      <c r="I42" s="12">
        <f>SUM(I12:I41)</f>
        <v>0</v>
      </c>
      <c r="P42">
        <f>SUM(P12:P41)</f>
        <v>0</v>
      </c>
    </row>
    <row r="44" spans="1:16" ht="12.75" customHeight="1">
      <c r="A44" s="12"/>
      <c r="B44" s="12"/>
      <c r="C44" s="12"/>
      <c r="D44" s="12"/>
      <c r="E44" s="12" t="s">
        <v>353</v>
      </c>
      <c r="F44" s="12"/>
      <c r="G44" s="12"/>
      <c r="H44" s="12"/>
      <c r="I44" s="12">
        <f>+I42</f>
        <v>0</v>
      </c>
      <c r="P44">
        <f>+P42</f>
        <v>0</v>
      </c>
    </row>
  </sheetData>
  <sheetProtection formatColumns="0"/>
  <mergeCells count="9">
    <mergeCell ref="G8:G9"/>
    <mergeCell ref="H8:I8"/>
    <mergeCell ref="A2:I2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Wolverine</dc:creator>
  <cp:keywords/>
  <dc:description/>
  <cp:lastModifiedBy>RS</cp:lastModifiedBy>
  <dcterms:created xsi:type="dcterms:W3CDTF">2022-06-18T00:38:22Z</dcterms:created>
  <dcterms:modified xsi:type="dcterms:W3CDTF">2022-06-18T00:38:48Z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