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.weber\Desktop\"/>
    </mc:Choice>
  </mc:AlternateContent>
  <bookViews>
    <workbookView xWindow="0" yWindow="0" windowWidth="0" windowHeight="0"/>
  </bookViews>
  <sheets>
    <sheet name="Rekapitulace stavby" sheetId="1" r:id="rId1"/>
    <sheet name="SO.201 - Opěrná zeď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'SO.201 - Opěrná zeď'!$C$87:$K$388</definedName>
    <definedName name="_xlnm.Print_Area" localSheetId="1">'SO.201 - Opěrná zeď'!$C$4:$J$39,'SO.201 - Opěrná zeď'!$C$45:$J$69,'SO.201 - Opěrná zeď'!$C$75:$J$388</definedName>
    <definedName name="_xlnm.Print_Titles" localSheetId="1">'SO.201 - Opěrná zeď'!$87:$87</definedName>
    <definedName name="_xlnm._FilterDatabase" localSheetId="2" hidden="1">'VRN - Vedlejší rozpočtové...'!$C$83:$K$123</definedName>
    <definedName name="_xlnm.Print_Area" localSheetId="2">'VRN - Vedlejší rozpočtové...'!$C$4:$J$39,'VRN - Vedlejší rozpočtové...'!$C$45:$J$65,'VRN - Vedlejší rozpočtové...'!$C$71:$J$123</definedName>
    <definedName name="_xlnm.Print_Titles" localSheetId="2">'VRN - Vedlejší rozpočtové...'!$83:$83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T114"/>
  <c r="R115"/>
  <c r="R114"/>
  <c r="P115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95"/>
  <c r="BH95"/>
  <c r="BG95"/>
  <c r="BF95"/>
  <c r="T95"/>
  <c r="R95"/>
  <c r="P95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2" r="J37"/>
  <c r="J36"/>
  <c i="1" r="AY55"/>
  <c i="2" r="J35"/>
  <c i="1" r="AX55"/>
  <c i="2" r="BI387"/>
  <c r="BH387"/>
  <c r="BG387"/>
  <c r="BF387"/>
  <c r="T387"/>
  <c r="T386"/>
  <c r="R387"/>
  <c r="R386"/>
  <c r="P387"/>
  <c r="P386"/>
  <c r="BI383"/>
  <c r="BH383"/>
  <c r="BG383"/>
  <c r="BF383"/>
  <c r="T383"/>
  <c r="R383"/>
  <c r="P383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49"/>
  <c r="BH249"/>
  <c r="BG249"/>
  <c r="BF249"/>
  <c r="T249"/>
  <c r="R249"/>
  <c r="P249"/>
  <c r="BI238"/>
  <c r="BH238"/>
  <c r="BG238"/>
  <c r="BF238"/>
  <c r="T238"/>
  <c r="R238"/>
  <c r="P238"/>
  <c r="BI227"/>
  <c r="BH227"/>
  <c r="BG227"/>
  <c r="BF227"/>
  <c r="T227"/>
  <c r="R227"/>
  <c r="P22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90"/>
  <c r="BH190"/>
  <c r="BG190"/>
  <c r="BF190"/>
  <c r="T190"/>
  <c r="R190"/>
  <c r="P190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26"/>
  <c r="BH126"/>
  <c r="BG126"/>
  <c r="BF126"/>
  <c r="T126"/>
  <c r="R126"/>
  <c r="P126"/>
  <c r="BI113"/>
  <c r="BH113"/>
  <c r="BG113"/>
  <c r="BF113"/>
  <c r="T113"/>
  <c r="R113"/>
  <c r="P11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J207"/>
  <c r="J282"/>
  <c i="3" r="J111"/>
  <c i="2" r="BK331"/>
  <c r="BK201"/>
  <c r="J361"/>
  <c r="BK279"/>
  <c i="3" r="J108"/>
  <c i="2" r="J300"/>
  <c r="J288"/>
  <c r="BK276"/>
  <c i="3" r="BK102"/>
  <c i="2" r="BK383"/>
  <c r="J307"/>
  <c r="J238"/>
  <c r="BK297"/>
  <c r="J331"/>
  <c i="3" r="J102"/>
  <c i="2" r="BK238"/>
  <c r="BK319"/>
  <c r="BK269"/>
  <c r="BK307"/>
  <c r="BK207"/>
  <c r="J304"/>
  <c r="J201"/>
  <c r="J387"/>
  <c r="BK291"/>
  <c r="J319"/>
  <c r="BK126"/>
  <c i="3" r="J87"/>
  <c i="2" r="BK347"/>
  <c r="BK300"/>
  <c i="3" r="BK106"/>
  <c i="2" r="BK285"/>
  <c i="3" r="BK87"/>
  <c i="2" r="BK213"/>
  <c r="J94"/>
  <c r="J227"/>
  <c r="J330"/>
  <c r="J276"/>
  <c r="J113"/>
  <c i="3" r="J118"/>
  <c i="2" r="J342"/>
  <c r="J313"/>
  <c r="BK357"/>
  <c i="3" r="BK95"/>
  <c i="2" r="J249"/>
  <c r="J210"/>
  <c r="J159"/>
  <c i="3" r="BK108"/>
  <c i="2" r="J262"/>
  <c r="BK210"/>
  <c r="J322"/>
  <c r="BK204"/>
  <c r="J357"/>
  <c r="BK170"/>
  <c i="3" r="J121"/>
  <c i="2" r="J316"/>
  <c r="J273"/>
  <c i="3" r="BK97"/>
  <c i="2" r="J328"/>
  <c i="3" r="BK104"/>
  <c i="2" r="J197"/>
  <c r="BK273"/>
  <c r="BK159"/>
  <c i="3" r="J115"/>
  <c i="2" r="J266"/>
  <c i="3" r="J95"/>
  <c i="2" r="BK330"/>
  <c r="BK216"/>
  <c r="J193"/>
  <c r="J334"/>
  <c r="BK288"/>
  <c i="3" r="BK111"/>
  <c i="2" r="J269"/>
  <c r="BK190"/>
  <c r="BK266"/>
  <c r="J170"/>
  <c r="BK249"/>
  <c r="BK316"/>
  <c r="J383"/>
  <c r="BK322"/>
  <c r="J213"/>
  <c r="BK294"/>
  <c r="J204"/>
  <c r="BK364"/>
  <c r="BK227"/>
  <c r="BK282"/>
  <c r="BK91"/>
  <c r="BK342"/>
  <c r="J309"/>
  <c r="J352"/>
  <c r="J311"/>
  <c r="BK148"/>
  <c r="J216"/>
  <c i="3" r="J90"/>
  <c i="2" r="BK325"/>
  <c i="1" r="AS54"/>
  <c i="2" r="J285"/>
  <c r="BK193"/>
  <c r="J364"/>
  <c r="J297"/>
  <c i="3" r="J104"/>
  <c i="2" r="BK361"/>
  <c r="J279"/>
  <c i="3" r="BK118"/>
  <c i="2" r="J349"/>
  <c r="BK197"/>
  <c r="J190"/>
  <c r="J325"/>
  <c i="3" r="J97"/>
  <c i="2" r="BK304"/>
  <c r="J126"/>
  <c r="J148"/>
  <c r="BK334"/>
  <c r="BK311"/>
  <c r="BK97"/>
  <c i="3" r="J106"/>
  <c i="2" r="J337"/>
  <c r="J291"/>
  <c r="BK349"/>
  <c r="BK313"/>
  <c i="3" r="BK90"/>
  <c i="2" r="BK94"/>
  <c r="J100"/>
  <c r="BK352"/>
  <c i="3" r="BK121"/>
  <c i="2" r="BK328"/>
  <c r="BK309"/>
  <c r="BK262"/>
  <c r="BK113"/>
  <c i="3" r="BK115"/>
  <c i="2" r="J347"/>
  <c r="BK100"/>
  <c r="BK337"/>
  <c r="J97"/>
  <c r="BK387"/>
  <c r="J294"/>
  <c r="J91"/>
  <c l="1" r="R200"/>
  <c r="BK303"/>
  <c r="J303"/>
  <c r="J66"/>
  <c r="BK90"/>
  <c r="J90"/>
  <c r="J61"/>
  <c r="BK265"/>
  <c r="J265"/>
  <c r="J64"/>
  <c r="P272"/>
  <c r="P360"/>
  <c r="P90"/>
  <c r="P265"/>
  <c r="P303"/>
  <c i="3" r="BK86"/>
  <c r="J86"/>
  <c r="J61"/>
  <c i="2" r="P200"/>
  <c r="T272"/>
  <c r="T360"/>
  <c i="3" r="R86"/>
  <c r="BK117"/>
  <c r="J117"/>
  <c r="J64"/>
  <c i="2" r="T90"/>
  <c r="T265"/>
  <c r="T303"/>
  <c i="3" r="P117"/>
  <c i="2" r="T200"/>
  <c r="R272"/>
  <c r="R360"/>
  <c i="3" r="P86"/>
  <c r="P85"/>
  <c r="P84"/>
  <c i="1" r="AU56"/>
  <c i="2" r="BK200"/>
  <c r="J200"/>
  <c r="J63"/>
  <c r="BK272"/>
  <c r="J272"/>
  <c r="J65"/>
  <c r="BK360"/>
  <c r="J360"/>
  <c r="J67"/>
  <c i="3" r="T86"/>
  <c r="R117"/>
  <c i="2" r="R90"/>
  <c r="R89"/>
  <c r="R88"/>
  <c r="R265"/>
  <c r="R303"/>
  <c i="3" r="T117"/>
  <c i="2" r="BK196"/>
  <c r="J196"/>
  <c r="J62"/>
  <c i="3" r="BK114"/>
  <c r="J114"/>
  <c r="J63"/>
  <c i="2" r="BK386"/>
  <c r="J386"/>
  <c r="J68"/>
  <c i="3" r="BK110"/>
  <c r="J110"/>
  <c r="J62"/>
  <c r="J78"/>
  <c r="BE90"/>
  <c r="BE106"/>
  <c r="BE108"/>
  <c r="F55"/>
  <c r="BE97"/>
  <c r="BE104"/>
  <c r="BE111"/>
  <c r="BE115"/>
  <c r="BE121"/>
  <c r="E74"/>
  <c r="BE87"/>
  <c r="BE95"/>
  <c r="BE102"/>
  <c r="BE118"/>
  <c i="2" r="BE94"/>
  <c r="BE100"/>
  <c r="BE113"/>
  <c r="J52"/>
  <c r="BE126"/>
  <c r="BE210"/>
  <c r="BE216"/>
  <c r="BE266"/>
  <c r="BE294"/>
  <c r="E48"/>
  <c r="BE190"/>
  <c r="BE238"/>
  <c r="BE249"/>
  <c r="BE276"/>
  <c r="BE288"/>
  <c r="BE304"/>
  <c r="BE309"/>
  <c r="BE313"/>
  <c r="BE322"/>
  <c r="F55"/>
  <c r="BE91"/>
  <c r="BE97"/>
  <c r="BE159"/>
  <c r="BE204"/>
  <c r="BE207"/>
  <c r="BE213"/>
  <c r="BE227"/>
  <c r="BE262"/>
  <c r="BE273"/>
  <c r="BE279"/>
  <c r="BE285"/>
  <c r="BE316"/>
  <c r="BE319"/>
  <c r="BE334"/>
  <c r="BE148"/>
  <c r="BE193"/>
  <c r="BE282"/>
  <c r="BE291"/>
  <c r="BE297"/>
  <c r="BE307"/>
  <c r="BE311"/>
  <c r="BE328"/>
  <c r="BE331"/>
  <c r="BE337"/>
  <c r="BE342"/>
  <c r="BE347"/>
  <c r="BE170"/>
  <c r="BE197"/>
  <c r="BE201"/>
  <c r="BE269"/>
  <c r="BE300"/>
  <c r="BE325"/>
  <c r="BE330"/>
  <c r="BE349"/>
  <c r="BE352"/>
  <c r="BE357"/>
  <c r="BE361"/>
  <c r="BE364"/>
  <c r="BE383"/>
  <c r="BE387"/>
  <c i="3" r="F34"/>
  <c i="1" r="BA56"/>
  <c i="2" r="F37"/>
  <c i="1" r="BD55"/>
  <c i="3" r="F35"/>
  <c i="1" r="BB56"/>
  <c i="3" r="F36"/>
  <c i="1" r="BC56"/>
  <c i="3" r="J34"/>
  <c i="1" r="AW56"/>
  <c i="2" r="J34"/>
  <c i="1" r="AW55"/>
  <c i="2" r="F36"/>
  <c i="1" r="BC55"/>
  <c i="2" r="F34"/>
  <c i="1" r="BA55"/>
  <c i="3" r="F37"/>
  <c i="1" r="BD56"/>
  <c i="2" r="F35"/>
  <c i="1" r="BB55"/>
  <c i="3" l="1" r="T85"/>
  <c r="T84"/>
  <c i="2" r="P89"/>
  <c r="P88"/>
  <c i="1" r="AU55"/>
  <c i="2" r="T89"/>
  <c r="T88"/>
  <c i="3" r="R85"/>
  <c r="R84"/>
  <c i="2" r="BK89"/>
  <c r="J89"/>
  <c r="J60"/>
  <c i="3" r="BK85"/>
  <c r="J85"/>
  <c r="J60"/>
  <c i="1" r="AU54"/>
  <c r="BC54"/>
  <c r="W32"/>
  <c i="3" r="F33"/>
  <c i="1" r="AZ56"/>
  <c i="2" r="J33"/>
  <c i="1" r="AV55"/>
  <c r="AT55"/>
  <c r="BB54"/>
  <c r="W31"/>
  <c i="3" r="J33"/>
  <c i="1" r="AV56"/>
  <c r="AT56"/>
  <c r="BA54"/>
  <c r="W30"/>
  <c r="BD54"/>
  <c r="W33"/>
  <c i="2" r="F33"/>
  <c i="1" r="AZ55"/>
  <c i="2" l="1" r="BK88"/>
  <c r="J88"/>
  <c r="J59"/>
  <c i="3" r="BK84"/>
  <c r="J84"/>
  <c r="J59"/>
  <c i="2" r="J30"/>
  <c i="1" r="AG55"/>
  <c r="AZ54"/>
  <c r="W29"/>
  <c r="AW54"/>
  <c r="AK30"/>
  <c r="AY54"/>
  <c r="AX54"/>
  <c i="2" l="1" r="J39"/>
  <c i="1" r="AN55"/>
  <c i="3" r="J30"/>
  <c i="1" r="AG56"/>
  <c r="AV54"/>
  <c r="AK29"/>
  <c i="3" l="1" r="J39"/>
  <c i="1" r="AN56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<sst xmlns="http://schemas.openxmlformats.org/spreadsheetml/2006/main">
  <si>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</si>
  <si>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</si>
  <si>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</si>
  <si>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</si>
  <si>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</si>
  <si>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{95e31a28-8fc3-4d0d-b44f-00d0f6f70754}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</si>
  <si>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</si>
  <si>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</si>
  <si>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</si>
  <si>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</si>
  <si>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</si>
  <si>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</si>
  <si>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</si>
  <si>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</si>
  <si>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PD17-21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</si>
  <si>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</si>
  <si>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</si>
  <si>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III/00711 Makotřasy, bezpečnostní opatření</t>
  </si>
  <si>
    <t>KSO:</t>
  </si>
  <si>
    <t/>
  </si>
  <si>
    <t>CC-CZ:</t>
  </si>
  <si>
    <t>Místo:</t>
  </si>
  <si>
    <t>Makotřasy</t>
  </si>
  <si>
    <t>Datum:</t>
  </si>
  <si>
    <t>9. 12. 2021</t>
  </si>
  <si>
    <t>Zadavatel:</t>
  </si>
  <si>
    <t>IČ:</t>
  </si>
  <si>
    <t>00066001</t>
  </si>
  <si>
    <t>KSÚS Středočeského kraje, p.o.</t>
  </si>
  <si>
    <t>DIČ:</t>
  </si>
  <si>
    <t>Uchazeč:</t>
  </si>
  <si>
    <t>Vyplň údaj</t>
  </si>
  <si>
    <t>Projektant:</t>
  </si>
  <si>
    <t>282200111</t>
  </si>
  <si>
    <t>Statická spol. s r.o.</t>
  </si>
  <si>
    <t>CZ282200111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</si>
  <si>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</si>
  <si>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</si>
  <si>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</si>
  <si>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</si>
  <si>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</si>
  <si>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</si>
  <si>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</si>
  <si>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</si>
  <si>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</si>
  <si>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</si>
  <si>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</si>
  <si>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</si>
  <si>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</si>
  <si>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</si>
  <si>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</si>
  <si>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</si>
  <si>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</si>
  <si>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</si>
  <si>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</si>
  <si>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</si>
  <si>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</si>
  <si>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</si>
  <si>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</si>
  <si>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</si>
  <si>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</si>
  <si>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</si>
  <si>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</si>
  <si>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</si>
  <si>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</si>
  <si>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</si>
  <si>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</si>
  <si>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</si>
  <si>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</si>
  <si>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</si>
  <si>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</si>
  <si>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</si>
  <si>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</si>
  <si>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</si>
  <si>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</si>
  <si>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</si>
  <si>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</si>
  <si>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</si>
  <si>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</si>
  <si>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SO.201</t>
  </si>
  <si>
    <t>Opěrná zeď</t>
  </si>
  <si>
    <t>STA</t>
  </si>
  <si>
    <t>1</t>
  </si>
  <si>
    <t>{7401a2d0-5899-4669-9721-eb354be270b2}</t>
  </si>
  <si>
    <t>2</t>
  </si>
  <si>
    <t>VRN</t>
  </si>
  <si>
    <t>Vedlejší rozpočtové náklady</t>
  </si>
  <si>
    <t>{23128e06-2800-428a-8a25-6acf6e3bd84f}</t>
  </si>
  <si>
    <t>KRYCÍ LIST SOUPISU PRACÍ</t>
  </si>
  <si>
    <t>Objekt:</t>
  </si>
  <si>
    <t>SO.201 - Opěrná zeď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</si>
  <si>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</si>
  <si>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</si>
  <si>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</si>
  <si>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</si>
  <si>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</si>
  <si>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</si>
  <si>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</si>
  <si>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</si>
  <si>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</si>
  <si>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</si>
  <si>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</si>
  <si>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</si>
  <si>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</si>
  <si>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</si>
  <si>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</si>
  <si>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</si>
  <si>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</si>
  <si>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</si>
  <si>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</si>
  <si>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</si>
  <si>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</si>
  <si>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</si>
  <si>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</si>
  <si>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</si>
  <si>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</si>
  <si>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</si>
  <si>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</si>
  <si>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</si>
  <si>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</si>
  <si>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</si>
  <si>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</si>
  <si>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</si>
  <si>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</si>
  <si>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</si>
  <si>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</si>
  <si>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-764803945</t>
  </si>
  <si>
    <t>Online PSC</t>
  </si>
  <si>
    <t>https://podminky.urs.cz/item/CS_URS_2021_02/113107213</t>
  </si>
  <si>
    <t>VV</t>
  </si>
  <si>
    <t>"stávající konstrukce vozovky, odhad tl. 250mm" (60,0+5,0+5,0)*5,0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</si>
  <si>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</si>
  <si>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</si>
  <si>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-509170187</t>
  </si>
  <si>
    <t>https://podminky.urs.cz/item/CS_URS_2021_02/113107223</t>
  </si>
  <si>
    <t>3</t>
  </si>
  <si>
    <t>113154124</t>
  </si>
  <si>
    <t>Frézování živičného podkladu nebo krytu s naložením na dopravní prostředek plochy do 500 m2 bez překážek v trase pruhu šířky přes 0,5 m do 1 m, tloušťky vrstvy 100 mm</t>
  </si>
  <si>
    <t>1527716676</t>
  </si>
  <si>
    <t>https://podminky.urs.cz/item/CS_URS_2021_02/113154124</t>
  </si>
  <si>
    <t>"kryt vozovky" (60,0+5,0+5,0)*5,0</t>
  </si>
  <si>
    <t>122251104</t>
  </si>
  <si>
    <t>Odkopávky a prokopávky nezapažené strojně v hornině třídy těžitelnosti I skupiny 3 přes 100 do 500 m3</t>
  </si>
  <si>
    <t>m3</t>
  </si>
  <si>
    <t>-35752568</t>
  </si>
  <si>
    <t>https://podminky.urs.cz/item/CS_URS_2021_02/122251104</t>
  </si>
  <si>
    <t>"pravá strana, pata" (0,99*1,0+0,99*0,99*0,5)*(58,95+1,0+1,0)</t>
  </si>
  <si>
    <t>"podkladní beton a zub" (0,85+0,1)*0,1*58,95+0,4*0,3*(58,95-15,5-5,0)</t>
  </si>
  <si>
    <t>"levá strana, hubený beton" (0,9*(1,25+0,3-0,9)+0,9*0,9*0,5)*(58,95+1,0+1,0)</t>
  </si>
  <si>
    <t xml:space="preserve">"levá strana, pro hutnený zásyp:" </t>
  </si>
  <si>
    <t>"úsek AB" (1,25+0,3+0,9-0,9)*(((0,22+0,1+0,76+0,1)/2)-0,6)*15,5</t>
  </si>
  <si>
    <t>"úsek BC" (1,25+0,3+0,9-0,9)*(((0,76+0,1+1,01+0,1)/2)-0,6)*7,0</t>
  </si>
  <si>
    <t>"úsek CD" (1,25+0,3+0,9-0,9)*(((1,01+0,1+1,41+0,1)/2)-0,6)*9,2</t>
  </si>
  <si>
    <t>"propustek" (1,25+0,3+0,9-0,9)*(((1,41+0,1+1,72+0,1)/2)-0,6)*2,4</t>
  </si>
  <si>
    <t>"úsek DE" (1,25+0,3+0,9-0,9)*(((1,72+0,1+0,93+0,1)/2)-0,6)*(22,25-2,4)</t>
  </si>
  <si>
    <t>"úsek EF a presah" (1,25+0,3+0,9-0,9)*(((0,93+0,1+0,35+0,1)/2)-0,6)*(5,0+1,0)</t>
  </si>
  <si>
    <t>Součet</t>
  </si>
  <si>
    <t>5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</si>
  <si>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</si>
  <si>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</si>
  <si>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1765275573</t>
  </si>
  <si>
    <t>https://podminky.urs.cz/item/CS_URS_2021_02/162551108</t>
  </si>
  <si>
    <t>"pravá strana, pata" (0,7*1,0+0,7*0,7*0,5)*(58,95+1,0+1,0)</t>
  </si>
  <si>
    <t>"úsek AB" (1,25+0,3+0,9-0,4-0,3)*(((0,22+0,1+0,76+0,1)/2)-0,6)*15,5</t>
  </si>
  <si>
    <t>"úsek BC" (1,25+0,3+0,9-0,4-0,3)*(((0,76+0,1+1,01+0,1)/2)-0,6)*7,0</t>
  </si>
  <si>
    <t>"úsek CD" (1,25+0,3+0,9-0,4-0,3)*(((1,01+0,1+1,41+0,1)/2)-0,6)*9,2</t>
  </si>
  <si>
    <t>"propustek" (1,25+0,3+0,9-0,4-0,3)*(((1,41+0,1+1,72+0,1)/2)-0,6)*2,4</t>
  </si>
  <si>
    <t>"úsek DE" (1,25+0,3+0,9-0,4-0,3)*(((1,72+0,1+0,93+0,1)/2)-0,6)*(22,25-2,4)</t>
  </si>
  <si>
    <t>"úsek EF a presah" (1,25+0,3+0,9-0,4-0,3)*(((0,93+0,1+0,35+0,1)/2)-0,6)*(5,0+1,0)</t>
  </si>
  <si>
    <t>Mezisoučet</t>
  </si>
  <si>
    <t>"premístení materiálu pro další použití na mezideponii a zpet, uvažovaná vzdálenost do 3km od stavby, dle dispozic zhotovitele"</t>
  </si>
  <si>
    <t>108,075*2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</si>
  <si>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</si>
  <si>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</si>
  <si>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</si>
  <si>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563535078</t>
  </si>
  <si>
    <t>https://podminky.urs.cz/item/CS_URS_2021_02/162751117</t>
  </si>
  <si>
    <t>"stávající konstrukce vozovky, odhad tl. 250mm" (60,0+5,0+5,0)*5,0*0,25</t>
  </si>
  <si>
    <t>"kryt vozovky" (60,0+5,0+5,0)*5,0*0,1</t>
  </si>
  <si>
    <t>"stávající rímsa" 59,0*0,6*0,15</t>
  </si>
  <si>
    <t>"stávající zeď, dl x prům výška" (15,5*0,5+7,0*0,9+9,2*1,2+22,3*1,6+5,0*0,7)*0,9</t>
  </si>
  <si>
    <t>"předpokládané stávající základy" 59,0*0,8*0,9</t>
  </si>
  <si>
    <t>"stávající propustek - odhad kubatury k demolici" 3</t>
  </si>
  <si>
    <t>"zpetne použitý materiál - hutnený zápyp" -108,075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</si>
  <si>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</si>
  <si>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</si>
  <si>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</si>
  <si>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-1636987026</t>
  </si>
  <si>
    <t>https://podminky.urs.cz/item/CS_URS_2021_02/167151111</t>
  </si>
  <si>
    <t>8</t>
  </si>
  <si>
    <t>171151112</t>
  </si>
  <si>
    <t>Uložení sypanin do násypů strojně s rozprostřením sypaniny ve vrstvách a s hrubým urovnáním zhutněných z hornin nesoudržných kamenitých</t>
  </si>
  <si>
    <t>135585157</t>
  </si>
  <si>
    <t>https://podminky.urs.cz/item/CS_URS_2021_02/171151112</t>
  </si>
  <si>
    <t>9</t>
  </si>
  <si>
    <t>171251201</t>
  </si>
  <si>
    <t>Uložení sypaniny na skládky nebo meziskládky bez hutnění s upravením uložené sypaniny do předepsaného tvaru</t>
  </si>
  <si>
    <t>544083559</t>
  </si>
  <si>
    <t>https://podminky.urs.cz/item/CS_URS_2021_02/171251201</t>
  </si>
  <si>
    <t>10</t>
  </si>
  <si>
    <t>181252305</t>
  </si>
  <si>
    <t>Úprava pláně na stavbách silnic a dálnic strojně na násypech se zhutněním</t>
  </si>
  <si>
    <t>-473850707</t>
  </si>
  <si>
    <t>https://podminky.urs.cz/item/CS_URS_2021_02/181252305</t>
  </si>
  <si>
    <t>"dle nových konstrukcních vrstev" (60,0+5,0+5,0)*5,0</t>
  </si>
  <si>
    <t>11</t>
  </si>
  <si>
    <t>181951112</t>
  </si>
  <si>
    <t>Úprava pláně vyrovnáním výškových rozdílů strojně v hornině třídy těžitelnosti I, skupiny 1 až 3 se zhutněním</t>
  </si>
  <si>
    <t>-1751590658</t>
  </si>
  <si>
    <t>https://podminky.urs.cz/item/CS_URS_2021_02/181951112</t>
  </si>
  <si>
    <t>"úprava základové spráry" 58,95*2,5</t>
  </si>
  <si>
    <t>Zakládání</t>
  </si>
  <si>
    <t>12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</si>
  <si>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</si>
  <si>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</si>
  <si>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</si>
  <si>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1467232447</t>
  </si>
  <si>
    <t>https://podminky.urs.cz/item/CS_URS_2021_02/212752101</t>
  </si>
  <si>
    <t>"odvodnění rubu zdi, včetně tvarovek" 60*2</t>
  </si>
  <si>
    <t>Svislé a kompletní konstrukce</t>
  </si>
  <si>
    <t>13</t>
  </si>
  <si>
    <t>317321018</t>
  </si>
  <si>
    <t>Římsy opěrných zdí a valů z betonu železového tř. C 30/37</t>
  </si>
  <si>
    <t>1026338709</t>
  </si>
  <si>
    <t>https://podminky.urs.cz/item/CS_URS_2021_02/317321018</t>
  </si>
  <si>
    <t>"rímsa" 0,65*0,3*58,95</t>
  </si>
  <si>
    <t>14</t>
  </si>
  <si>
    <t>317353111</t>
  </si>
  <si>
    <t>Bednění říms opěrných zdí a valů jakéhokoliv tvaru přímých, zalomených nebo jinak zakřivených zřízení</t>
  </si>
  <si>
    <t>-200260742</t>
  </si>
  <si>
    <t>https://podminky.urs.cz/item/CS_URS_2021_02/317353111</t>
  </si>
  <si>
    <t>"rímsa" (0,3*58,95*2+(0,15+0,1)*58,95)*1,05</t>
  </si>
  <si>
    <t>317353112</t>
  </si>
  <si>
    <t>Bednění říms opěrných zdí a valů jakéhokoliv tvaru přímých, zalomených nebo jinak zakřivených odstranění</t>
  </si>
  <si>
    <t>-669662798</t>
  </si>
  <si>
    <t>https://podminky.urs.cz/item/CS_URS_2021_02/317353112</t>
  </si>
  <si>
    <t>16</t>
  </si>
  <si>
    <t>317361016</t>
  </si>
  <si>
    <t>Výztuž říms opěrných zdí a valů z oceli 10 505 (R) nebo BSt 500</t>
  </si>
  <si>
    <t>t</t>
  </si>
  <si>
    <t>-1728498117</t>
  </si>
  <si>
    <t>https://podminky.urs.cz/item/CS_URS_2021_02/317361016</t>
  </si>
  <si>
    <t>"rímsa, uvažováno 5%, dle RDS a dílenské dokumentace" 0,65*0,3*58,95*2,5*0,05</t>
  </si>
  <si>
    <t>17</t>
  </si>
  <si>
    <t>327323125</t>
  </si>
  <si>
    <t>Opěrné zdi a valy z betonu železového bez zvláštních nároků na vliv prostředí tř. C 12/15</t>
  </si>
  <si>
    <t>-1457341375</t>
  </si>
  <si>
    <t>https://podminky.urs.cz/item/CS_URS_2021_02/327323125</t>
  </si>
  <si>
    <t>"podkladní a vyrovnávací mazanina" (0,85+0,1)*58,95*0,1</t>
  </si>
  <si>
    <t>18</t>
  </si>
  <si>
    <t>327324128</t>
  </si>
  <si>
    <t>Opěrné zdi a valy z betonu železového odolný proti agresivnímu prostředí tř. C 30/37</t>
  </si>
  <si>
    <t>1289159401</t>
  </si>
  <si>
    <t>https://podminky.urs.cz/item/CS_URS_2021_02/327324128</t>
  </si>
  <si>
    <t>0,4*0,3*(58,95-15,5)</t>
  </si>
  <si>
    <t>1,25*0,4*58,95</t>
  </si>
  <si>
    <t>0,4*((1,12-0,4+1,26)/2)*15,5</t>
  </si>
  <si>
    <t>0,4*((1,26+1,53)/2)*7,0</t>
  </si>
  <si>
    <t>0,4*((1,53+2,42-0,4)/2)*9,2</t>
  </si>
  <si>
    <t>0,4*((2,42+0,3+0,2+2,53+0,3+0,2)/2)*2,4+0,4*((2,42+0,3+0,2+2,53+0,3+0,2)/2)*3,2-(PI*0,5*0,5*0,8)</t>
  </si>
  <si>
    <t>0,4*((2,53-0,4+2,19-0,4)/2)*(22,25-2,4)</t>
  </si>
  <si>
    <t>0,4*((2,19-0,4-0,4+1,66-0,4)/2)*5,0</t>
  </si>
  <si>
    <t>19</t>
  </si>
  <si>
    <t>327351211</t>
  </si>
  <si>
    <t>Bednění opěrných zdí a valů svislých i skloněných, výšky do 20 m zřízení</t>
  </si>
  <si>
    <t>76590455</t>
  </si>
  <si>
    <t>https://podminky.urs.cz/item/CS_URS_2021_02/327351211</t>
  </si>
  <si>
    <t>0,4*58,95*2</t>
  </si>
  <si>
    <t>((1,12-0,4+1,26)/2)*15,5*2</t>
  </si>
  <si>
    <t>((1,26+1,53)/2)*7,0*2</t>
  </si>
  <si>
    <t>((1,53+2,42-0,4)/2)*9,2*2</t>
  </si>
  <si>
    <t>((2,42+0,3+0,2+2,53+0,3+0,2)/2)*2,4*2+((2,42+0,3+0,2+2,53+0,3+0,2)/2)*3,2*2</t>
  </si>
  <si>
    <t>((2,53-0,4+2,19-0,4)/2)*(22,25-2,4)*2</t>
  </si>
  <si>
    <t>((2,19-0,4-0,4+1,66-0,4)/2)*5,0*2</t>
  </si>
  <si>
    <t>254.422*1.05</t>
  </si>
  <si>
    <t>20</t>
  </si>
  <si>
    <t>327351221</t>
  </si>
  <si>
    <t>Bednění opěrných zdí a valů svislých i skloněných, výšky do 20 m odstranění</t>
  </si>
  <si>
    <t>-1920152226</t>
  </si>
  <si>
    <t>https://podminky.urs.cz/item/CS_URS_2021_02/327351221</t>
  </si>
  <si>
    <t>327361006</t>
  </si>
  <si>
    <t>Výztuž opěrných zdí a valů průměru do 12 mm, z oceli 10 505 (R) nebo BSt 500</t>
  </si>
  <si>
    <t>1838800016</t>
  </si>
  <si>
    <t>https://podminky.urs.cz/item/CS_URS_2021_02/327361006</t>
  </si>
  <si>
    <t>"odhad 5%, dle RDS a dílenské dokumentace" 81,113*2,5*0,05</t>
  </si>
  <si>
    <t>22</t>
  </si>
  <si>
    <t>334791112</t>
  </si>
  <si>
    <t>Prostup v betonových zdech z plastových trub průměru do DN 110</t>
  </si>
  <si>
    <t>813864888</t>
  </si>
  <si>
    <t>https://podminky.urs.cz/item/CS_URS_2021_02/334791112</t>
  </si>
  <si>
    <t>23*0,5</t>
  </si>
  <si>
    <t>Vodorovné konstrukce</t>
  </si>
  <si>
    <t>23</t>
  </si>
  <si>
    <t>458311121</t>
  </si>
  <si>
    <t>Výplňové klíny a filtrační vrstvy za opěrou z betonu hutněného po vrstvách výplňového prostého</t>
  </si>
  <si>
    <t>9614577</t>
  </si>
  <si>
    <t>https://podminky.urs.cz/item/CS_URS_2021_02/458311121</t>
  </si>
  <si>
    <t>"chudý beton" (0,5*0,8+0,3*0,9+0,9*0,9*0,5)*58,95</t>
  </si>
  <si>
    <t>24</t>
  </si>
  <si>
    <t>463211131</t>
  </si>
  <si>
    <t>Rovnanina z lomového kamene neopracovaného tříděného pro všechny tl. rovnaniny, bez vypracování líce s vyklínováním spár a dutin úlomky kamene</t>
  </si>
  <si>
    <t>-720496321</t>
  </si>
  <si>
    <t>https://podminky.urs.cz/item/CS_URS_2021_02/463211131</t>
  </si>
  <si>
    <t>"kamenná rovnanina" 0,3*0,3*50,8</t>
  </si>
  <si>
    <t>Komunikace pozemní</t>
  </si>
  <si>
    <t>25</t>
  </si>
  <si>
    <t>564231111</t>
  </si>
  <si>
    <t>Podklad nebo podsyp ze štěrkopísku ŠP s rozprostřením, vlhčením a zhutněním, po zhutnění tl. 100 mm</t>
  </si>
  <si>
    <t>580002800</t>
  </si>
  <si>
    <t>https://podminky.urs.cz/item/CS_URS_2021_02/564231111</t>
  </si>
  <si>
    <t>"levá strana, pata" 1,9*58,95</t>
  </si>
  <si>
    <t>26</t>
  </si>
  <si>
    <t>564811111</t>
  </si>
  <si>
    <t>Podklad ze štěrkodrti ŠD s rozprostřením a zhutněním, po zhutnění tl. 50 mm</t>
  </si>
  <si>
    <t>1197488361</t>
  </si>
  <si>
    <t>https://podminky.urs.cz/item/CS_URS_2021_02/564811111</t>
  </si>
  <si>
    <t>"levá strana, pata, mlatová úprava" 2,0*58,95</t>
  </si>
  <si>
    <t>27</t>
  </si>
  <si>
    <t>564851111</t>
  </si>
  <si>
    <t>Podklad ze štěrkodrti ŠD s rozprostřením a zhutněním, po zhutnění tl. 150 mm</t>
  </si>
  <si>
    <t>83160905</t>
  </si>
  <si>
    <t>https://podminky.urs.cz/item/CS_URS_2021_02/564851111</t>
  </si>
  <si>
    <t>"levá strana, pata" 1,8*58,95</t>
  </si>
  <si>
    <t>28</t>
  </si>
  <si>
    <t>564871113</t>
  </si>
  <si>
    <t>Podklad ze štěrkodrti ŠD s rozprostřením a zhutněním, po zhutnění tl. 270 mm</t>
  </si>
  <si>
    <t>-1786398573</t>
  </si>
  <si>
    <t>https://podminky.urs.cz/item/CS_URS_2021_02/564871113</t>
  </si>
  <si>
    <t>"nová konstrukce vozovky" (60,0+5,0+5,0)*5,0</t>
  </si>
  <si>
    <t>29</t>
  </si>
  <si>
    <t>565165121</t>
  </si>
  <si>
    <t>Asfaltový beton vrstva podkladní ACP 16 (obalované kamenivo střednězrnné - OKS) s rozprostřením a zhutněním v pruhu šířky přes 3 m, po zhutnění tl. 80 mm</t>
  </si>
  <si>
    <t>-1925858743</t>
  </si>
  <si>
    <t>https://podminky.urs.cz/item/CS_URS_2021_02/565165121</t>
  </si>
  <si>
    <t>30</t>
  </si>
  <si>
    <t>567122114</t>
  </si>
  <si>
    <t>Podklad ze směsi stmelené cementem SC bez dilatačních spár, s rozprostřením a zhutněním SC C 8/10 (KSC I), po zhutnění tl. 150 mm</t>
  </si>
  <si>
    <t>226591993</t>
  </si>
  <si>
    <t>https://podminky.urs.cz/item/CS_URS_2021_02/567122114</t>
  </si>
  <si>
    <t>31</t>
  </si>
  <si>
    <t>573111113</t>
  </si>
  <si>
    <t>Postřik infiltrační PI z asfaltu silničního s posypem kamenivem, v množství 1,50 kg/m2</t>
  </si>
  <si>
    <t>911964053</t>
  </si>
  <si>
    <t>https://podminky.urs.cz/item/CS_URS_2021_02/573111113</t>
  </si>
  <si>
    <t>32</t>
  </si>
  <si>
    <t>573231108</t>
  </si>
  <si>
    <t>Postřik spojovací PS bez posypu kamenivem ze silniční emulze, v množství 0,50 kg/m2</t>
  </si>
  <si>
    <t>-1948114074</t>
  </si>
  <si>
    <t>https://podminky.urs.cz/item/CS_URS_2021_02/573231108</t>
  </si>
  <si>
    <t>"nová konstrukce vozovky" (60,0+5,0+5,0)*5,0*2</t>
  </si>
  <si>
    <t>33</t>
  </si>
  <si>
    <t>576133121</t>
  </si>
  <si>
    <t>Asfaltový koberec mastixový SMA 8 (AKMJ) s rozprostřením a se zhutněním v pruhu šířky přes 3 m, po zhutnění tl. 40 mm</t>
  </si>
  <si>
    <t>-654661156</t>
  </si>
  <si>
    <t>https://podminky.urs.cz/item/CS_URS_2021_02/576133121</t>
  </si>
  <si>
    <t>34</t>
  </si>
  <si>
    <t>577156121</t>
  </si>
  <si>
    <t>Asfaltový beton vrstva ložní ACL 22 (ABVH) s rozprostřením a zhutněním z nemodifikovaného asfaltu v pruhu šířky přes 3 m, po zhutnění tl. 60 mm</t>
  </si>
  <si>
    <t>1209166724</t>
  </si>
  <si>
    <t>https://podminky.urs.cz/item/CS_URS_2021_02/577156121</t>
  </si>
  <si>
    <t>Ostatní konstrukce a práce, bourání</t>
  </si>
  <si>
    <t>35</t>
  </si>
  <si>
    <t>911334122</t>
  </si>
  <si>
    <t>Zábradelní svodidla ocelová s osazením sloupků kotvením do římsy, se svodnicí úrovně zádržnosti H2 s výplní ze svislých tyčí</t>
  </si>
  <si>
    <t>-988279670</t>
  </si>
  <si>
    <t>https://podminky.urs.cz/item/CS_URS_2021_02/911334122</t>
  </si>
  <si>
    <t>"včetně náběhů" 66,0</t>
  </si>
  <si>
    <t>36</t>
  </si>
  <si>
    <t>911334411</t>
  </si>
  <si>
    <t>Zábradelní svodidla ocelová ukončení zábradelních madel</t>
  </si>
  <si>
    <t>kus</t>
  </si>
  <si>
    <t>2006467809</t>
  </si>
  <si>
    <t>https://podminky.urs.cz/item/CS_URS_2021_02/911334411</t>
  </si>
  <si>
    <t>37</t>
  </si>
  <si>
    <t>911334513</t>
  </si>
  <si>
    <t>Zábradelní svodidla ocelová dilatace zábradelní výplně ze svislých tyčí s elektricky izolovaným stykem</t>
  </si>
  <si>
    <t>573273683</t>
  </si>
  <si>
    <t>https://podminky.urs.cz/item/CS_URS_2021_02/911334513</t>
  </si>
  <si>
    <t>38</t>
  </si>
  <si>
    <t>911334524</t>
  </si>
  <si>
    <t>Zábradelní svodidla ocelová dilatace madel s elektricky neizolovaným stykem, v rozmezí 80 mm</t>
  </si>
  <si>
    <t>-1593115871</t>
  </si>
  <si>
    <t>https://podminky.urs.cz/item/CS_URS_2021_02/911334524</t>
  </si>
  <si>
    <t>39</t>
  </si>
  <si>
    <t>911381812</t>
  </si>
  <si>
    <t>Odstranění silničního betonového svodidla s naložením na dopravní prostředek délky 2 m, výšky 0,8 m</t>
  </si>
  <si>
    <t>871814487</t>
  </si>
  <si>
    <t>https://podminky.urs.cz/item/CS_URS_2021_02/911381812</t>
  </si>
  <si>
    <t>"stávající svodidlo" 5*2,0</t>
  </si>
  <si>
    <t>40</t>
  </si>
  <si>
    <t>915111112</t>
  </si>
  <si>
    <t>Vodorovné dopravní značení stříkané barvou dělící čára šířky 125 mm souvislá bílá retroreflexní</t>
  </si>
  <si>
    <t>-1841751303</t>
  </si>
  <si>
    <t>https://podminky.urs.cz/item/CS_URS_2021_02/915111112</t>
  </si>
  <si>
    <t>2*70</t>
  </si>
  <si>
    <t>41</t>
  </si>
  <si>
    <t>915611111</t>
  </si>
  <si>
    <t>Předznačení pro vodorovné značení stříkané barvou nebo prováděné z nátěrových hmot liniové dělicí čáry, vodicí proužky</t>
  </si>
  <si>
    <t>-1272926886</t>
  </si>
  <si>
    <t>https://podminky.urs.cz/item/CS_URS_2021_02/915611111</t>
  </si>
  <si>
    <t>42</t>
  </si>
  <si>
    <t>919112231</t>
  </si>
  <si>
    <t>Řezání dilatačních spár v živičném krytu vytvoření komůrky pro těsnící zálivku šířky 20 mm, hloubky 25 mm</t>
  </si>
  <si>
    <t>-943337459</t>
  </si>
  <si>
    <t>https://podminky.urs.cz/item/CS_URS_2021_02/919112231</t>
  </si>
  <si>
    <t>"ZÚ, KÚ, podél rímsy" 5,0+5,0+58,95</t>
  </si>
  <si>
    <t>43</t>
  </si>
  <si>
    <t>919121231</t>
  </si>
  <si>
    <t>Utěsnění dilatačních spár zálivkou za studena v cementobetonovém nebo živičném krytu včetně adhezního nátěru bez těsnicího profilu pod zálivkou, pro komůrky šířky 20 mm, hloubky 25 mm</t>
  </si>
  <si>
    <t>-660121041</t>
  </si>
  <si>
    <t>https://podminky.urs.cz/item/CS_URS_2021_02/919121231</t>
  </si>
  <si>
    <t>44</t>
  </si>
  <si>
    <t>919521180</t>
  </si>
  <si>
    <t>Zřízení silničního propustku z trub betonových nebo železobetonových DN 1000 mm</t>
  </si>
  <si>
    <t>-1272664803</t>
  </si>
  <si>
    <t>https://podminky.urs.cz/item/CS_URS_2021_02/919521180</t>
  </si>
  <si>
    <t>45</t>
  </si>
  <si>
    <t>M</t>
  </si>
  <si>
    <t>59222003</t>
  </si>
  <si>
    <t>trouba ŽB hrdlová DN 1000</t>
  </si>
  <si>
    <t>1098626776</t>
  </si>
  <si>
    <t>46</t>
  </si>
  <si>
    <t>919726122</t>
  </si>
  <si>
    <t>Geotextilie netkaná pro ochranu, separaci nebo filtraci měrná hmotnost přes 200 do 300 g/m2</t>
  </si>
  <si>
    <t>1545717247</t>
  </si>
  <si>
    <t>https://podminky.urs.cz/item/CS_URS_2021_02/919726122</t>
  </si>
  <si>
    <t>((0,3+0,3+0,3+0,3)*50,8)*1,1</t>
  </si>
  <si>
    <t>47</t>
  </si>
  <si>
    <t>919735112</t>
  </si>
  <si>
    <t>Řezání stávajícího živičného krytu nebo podkladu hloubky přes 50 do 100 mm</t>
  </si>
  <si>
    <t>-573049166</t>
  </si>
  <si>
    <t>https://podminky.urs.cz/item/CS_URS_2021_02/919735112</t>
  </si>
  <si>
    <t>"ZÚ, KÚ" 5,0+5,0</t>
  </si>
  <si>
    <t>48</t>
  </si>
  <si>
    <t>931951111</t>
  </si>
  <si>
    <t>Výplň dilatačních spár dřevovláknitými deskami máčenými z obou stran v asfaltu, tl. do 25 mm</t>
  </si>
  <si>
    <t>813252815</t>
  </si>
  <si>
    <t>https://podminky.urs.cz/item/CS_URS_2021_02/931951111</t>
  </si>
  <si>
    <t>"propustek, tl. 15mm" ((0,4+0,4)*(2,53+0,3+0,2))+((0,4+0,4)*(2,42+0,3+0,2))</t>
  </si>
  <si>
    <t>"římsa" (0,3*0,65)*2</t>
  </si>
  <si>
    <t>49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</si>
  <si>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</si>
  <si>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</si>
  <si>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446359434</t>
  </si>
  <si>
    <t>https://podminky.urs.cz/item/CS_URS_2021_02/966005211</t>
  </si>
  <si>
    <t>"stávajcí zábradlí - trubkové" 24</t>
  </si>
  <si>
    <t>"stávajcí zábradlí - tubková madla, betonové sloupky" 14</t>
  </si>
  <si>
    <t>50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</si>
  <si>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</si>
  <si>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</si>
  <si>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1765764533</t>
  </si>
  <si>
    <t>https://podminky.urs.cz/item/CS_URS_2021_02/966006211</t>
  </si>
  <si>
    <t>51</t>
  </si>
  <si>
    <t>981513112</t>
  </si>
  <si>
    <t>Demolice konstrukcí objektů těžkými mechanizačními prostředky zdiva na maltu cementovou z cihel nebo tvárnic</t>
  </si>
  <si>
    <t>-1908996589</t>
  </si>
  <si>
    <t>https://podminky.urs.cz/item/CS_URS_2021_02/981513112</t>
  </si>
  <si>
    <t>52</t>
  </si>
  <si>
    <t>981513113</t>
  </si>
  <si>
    <t>Demolice konstrukcí objektů těžkými mechanizačními prostředky zdiva na maltu cementovou z kamene</t>
  </si>
  <si>
    <t>-1557833234</t>
  </si>
  <si>
    <t>https://podminky.urs.cz/item/CS_URS_2021_02/981513113</t>
  </si>
  <si>
    <t>53</t>
  </si>
  <si>
    <t>981513114</t>
  </si>
  <si>
    <t>Demolice konstrukcí objektů těžkými mechanizačními prostředky konstrukcí ze železobetonu</t>
  </si>
  <si>
    <t>-603259466</t>
  </si>
  <si>
    <t>https://podminky.urs.cz/item/CS_URS_2021_02/981513114</t>
  </si>
  <si>
    <t>997</t>
  </si>
  <si>
    <t>Přesun sutě</t>
  </si>
  <si>
    <t>54</t>
  </si>
  <si>
    <t>997221862</t>
  </si>
  <si>
    <t>Poplatek za uložení stavebního odpadu na recyklační skládce (skládkovné) z armovaného betonu zatříděného do Katalogu odpadů pod kódem 17 01 01</t>
  </si>
  <si>
    <t>45295286</t>
  </si>
  <si>
    <t>https://podminky.urs.cz/item/CS_URS_2021_02/997221862</t>
  </si>
  <si>
    <t>"stávající propustek - odhad kubatury k demolici" 3*2,5</t>
  </si>
  <si>
    <t>55</t>
  </si>
  <si>
    <t>997221873</t>
  </si>
  <si>
    <t>Poplatek za uložení stavebního odpadu na recyklační skládce (skládkovné) zeminy a kamení zatříděného do Katalogu odpadů pod kódem 17 05 04</t>
  </si>
  <si>
    <t>-1376933187</t>
  </si>
  <si>
    <t>https://podminky.urs.cz/item/CS_URS_2021_02/997221873</t>
  </si>
  <si>
    <t>488,566*2,1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</si>
  <si>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</si>
  <si>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</si>
  <si>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</si>
  <si>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1513738276</t>
  </si>
  <si>
    <t>https://podminky.urs.cz/item/CS_URS_2021_02/997221875</t>
  </si>
  <si>
    <t>"kryt vozovky" (60,0+5,0+5,0)*5,0*0,1*2,4</t>
  </si>
  <si>
    <t>998</t>
  </si>
  <si>
    <t>Přesun hmot</t>
  </si>
  <si>
    <t>57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</si>
  <si>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</si>
  <si>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</si>
  <si>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-750775923</t>
  </si>
  <si>
    <t>https://podminky.urs.cz/item/CS_URS_2021_02/998153131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</si>
  <si>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</si>
  <si>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</si>
  <si>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</si>
  <si>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</si>
  <si>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</si>
  <si>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</si>
  <si>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</si>
  <si>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011114000</t>
  </si>
  <si>
    <t>Inženýrsko-geologický průzkum</t>
  </si>
  <si>
    <t>kpl</t>
  </si>
  <si>
    <t>1024</t>
  </si>
  <si>
    <t>-1548601498</t>
  </si>
  <si>
    <t>https://podminky.urs.cz/item/CS_URS_2021_02/011114000</t>
  </si>
  <si>
    <t>"doplňkový IG průzkum v průběhu stavby" 1</t>
  </si>
  <si>
    <t>012103000</t>
  </si>
  <si>
    <t>Geodetické práce před výstavbou</t>
  </si>
  <si>
    <t>362100927</t>
  </si>
  <si>
    <t>https://podminky.urs.cz/item/CS_URS_2021_02/012103000</t>
  </si>
  <si>
    <t>"vytyčení veškerých inženýrských sítí v prostoru stavby" 1</t>
  </si>
  <si>
    <t>"geodetické práce před zahájením stavby" 1</t>
  </si>
  <si>
    <t>012203000</t>
  </si>
  <si>
    <t>Geodetické práce při provádění stavby</t>
  </si>
  <si>
    <t>1826712766</t>
  </si>
  <si>
    <t>https://podminky.urs.cz/item/CS_URS_2021_02/012203000</t>
  </si>
  <si>
    <t>012303000</t>
  </si>
  <si>
    <t>Geodetické práce po výstavbě</t>
  </si>
  <si>
    <t>-145487603</t>
  </si>
  <si>
    <t>https://podminky.urs.cz/item/CS_URS_2021_02/012303000</t>
  </si>
  <si>
    <t>"geodetické práce po výstavbě" 1</t>
  </si>
  <si>
    <t>"zaměření skutečného stavu" 1</t>
  </si>
  <si>
    <t>013244000</t>
  </si>
  <si>
    <t>Dokumentace pro provádění stavby</t>
  </si>
  <si>
    <t>2038797515</t>
  </si>
  <si>
    <t>https://podminky.urs.cz/item/CS_URS_2021_02/013244000</t>
  </si>
  <si>
    <t>013254000</t>
  </si>
  <si>
    <t>Dokumentace skutečného provedení stavby</t>
  </si>
  <si>
    <t>-165895823</t>
  </si>
  <si>
    <t>https://podminky.urs.cz/item/CS_URS_2021_02/013254000</t>
  </si>
  <si>
    <t>013274000</t>
  </si>
  <si>
    <t>Pasportizace objektu před započetím prací</t>
  </si>
  <si>
    <t>753569106</t>
  </si>
  <si>
    <t>https://podminky.urs.cz/item/CS_URS_2021_02/013274000</t>
  </si>
  <si>
    <t>013284000</t>
  </si>
  <si>
    <t>Pasportizace objektu po provedení prací</t>
  </si>
  <si>
    <t>-2025877416</t>
  </si>
  <si>
    <t>https://podminky.urs.cz/item/CS_URS_2021_02/013284000</t>
  </si>
  <si>
    <t>VRN3</t>
  </si>
  <si>
    <t>Zařízení staveniště</t>
  </si>
  <si>
    <t>030001000</t>
  </si>
  <si>
    <t>-1373941404</t>
  </si>
  <si>
    <t>https://podminky.urs.cz/item/CS_URS_2021_02/030001000</t>
  </si>
  <si>
    <t>"zarízení stavenište, vcetne napojení na síte a prípadných lávek nebo konstrukcí pro prístup do prilehlých nemovitostí" 1</t>
  </si>
  <si>
    <t>VRN6</t>
  </si>
  <si>
    <t>Územní vlivy</t>
  </si>
  <si>
    <t>060001000</t>
  </si>
  <si>
    <t>672518172</t>
  </si>
  <si>
    <t>https://podminky.urs.cz/item/CS_URS_2021_02/060001000</t>
  </si>
  <si>
    <t>VRN7</t>
  </si>
  <si>
    <t>Provozní vlivy</t>
  </si>
  <si>
    <t>071002000</t>
  </si>
  <si>
    <t>Provoz investora, třetích osob</t>
  </si>
  <si>
    <t>-263374132</t>
  </si>
  <si>
    <t>https://podminky.urs.cz/item/CS_URS_2021_02/071002000</t>
  </si>
  <si>
    <t>"koordinace při provádění přeložek inženýrských sítí" 1</t>
  </si>
  <si>
    <t>072103011</t>
  </si>
  <si>
    <t>Zajištění DIO komunikace II. a III. třídy - jednoduché el. vedení</t>
  </si>
  <si>
    <t>-1865945086</t>
  </si>
  <si>
    <t>https://podminky.urs.cz/item/CS_URS_2021_02/072103011</t>
  </si>
  <si>
    <t>"DIR, DIO"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</si>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</sst>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13" TargetMode="External" /><Relationship Id="rId2" Type="http://schemas.openxmlformats.org/officeDocument/2006/relationships/hyperlink" Target="https://podminky.urs.cz/item/CS_URS_2021_02/113107223" TargetMode="External" /><Relationship Id="rId3" Type="http://schemas.openxmlformats.org/officeDocument/2006/relationships/hyperlink" Target="https://podminky.urs.cz/item/CS_URS_2021_02/113154124" TargetMode="External" /><Relationship Id="rId4" Type="http://schemas.openxmlformats.org/officeDocument/2006/relationships/hyperlink" Target="https://podminky.urs.cz/item/CS_URS_2021_02/122251104" TargetMode="External" /><Relationship Id="rId5" Type="http://schemas.openxmlformats.org/officeDocument/2006/relationships/hyperlink" Target="https://podminky.urs.cz/item/CS_URS_2021_02/162551108" TargetMode="External" /><Relationship Id="rId6" Type="http://schemas.openxmlformats.org/officeDocument/2006/relationships/hyperlink" Target="https://podminky.urs.cz/item/CS_URS_2021_02/162751117" TargetMode="External" /><Relationship Id="rId7" Type="http://schemas.openxmlformats.org/officeDocument/2006/relationships/hyperlink" Target="https://podminky.urs.cz/item/CS_URS_2021_02/167151111" TargetMode="External" /><Relationship Id="rId8" Type="http://schemas.openxmlformats.org/officeDocument/2006/relationships/hyperlink" Target="https://podminky.urs.cz/item/CS_URS_2021_02/171151112" TargetMode="External" /><Relationship Id="rId9" Type="http://schemas.openxmlformats.org/officeDocument/2006/relationships/hyperlink" Target="https://podminky.urs.cz/item/CS_URS_2021_02/171251201" TargetMode="External" /><Relationship Id="rId10" Type="http://schemas.openxmlformats.org/officeDocument/2006/relationships/hyperlink" Target="https://podminky.urs.cz/item/CS_URS_2021_02/181252305" TargetMode="External" /><Relationship Id="rId11" Type="http://schemas.openxmlformats.org/officeDocument/2006/relationships/hyperlink" Target="https://podminky.urs.cz/item/CS_URS_2021_02/181951112" TargetMode="External" /><Relationship Id="rId12" Type="http://schemas.openxmlformats.org/officeDocument/2006/relationships/hyperlink" Target="https://podminky.urs.cz/item/CS_URS_2021_02/212752101" TargetMode="External" /><Relationship Id="rId13" Type="http://schemas.openxmlformats.org/officeDocument/2006/relationships/hyperlink" Target="https://podminky.urs.cz/item/CS_URS_2021_02/317321018" TargetMode="External" /><Relationship Id="rId14" Type="http://schemas.openxmlformats.org/officeDocument/2006/relationships/hyperlink" Target="https://podminky.urs.cz/item/CS_URS_2021_02/317353111" TargetMode="External" /><Relationship Id="rId15" Type="http://schemas.openxmlformats.org/officeDocument/2006/relationships/hyperlink" Target="https://podminky.urs.cz/item/CS_URS_2021_02/317353112" TargetMode="External" /><Relationship Id="rId16" Type="http://schemas.openxmlformats.org/officeDocument/2006/relationships/hyperlink" Target="https://podminky.urs.cz/item/CS_URS_2021_02/317361016" TargetMode="External" /><Relationship Id="rId17" Type="http://schemas.openxmlformats.org/officeDocument/2006/relationships/hyperlink" Target="https://podminky.urs.cz/item/CS_URS_2021_02/327323125" TargetMode="External" /><Relationship Id="rId18" Type="http://schemas.openxmlformats.org/officeDocument/2006/relationships/hyperlink" Target="https://podminky.urs.cz/item/CS_URS_2021_02/327324128" TargetMode="External" /><Relationship Id="rId19" Type="http://schemas.openxmlformats.org/officeDocument/2006/relationships/hyperlink" Target="https://podminky.urs.cz/item/CS_URS_2021_02/327351211" TargetMode="External" /><Relationship Id="rId20" Type="http://schemas.openxmlformats.org/officeDocument/2006/relationships/hyperlink" Target="https://podminky.urs.cz/item/CS_URS_2021_02/327351221" TargetMode="External" /><Relationship Id="rId21" Type="http://schemas.openxmlformats.org/officeDocument/2006/relationships/hyperlink" Target="https://podminky.urs.cz/item/CS_URS_2021_02/327361006" TargetMode="External" /><Relationship Id="rId22" Type="http://schemas.openxmlformats.org/officeDocument/2006/relationships/hyperlink" Target="https://podminky.urs.cz/item/CS_URS_2021_02/334791112" TargetMode="External" /><Relationship Id="rId23" Type="http://schemas.openxmlformats.org/officeDocument/2006/relationships/hyperlink" Target="https://podminky.urs.cz/item/CS_URS_2021_02/458311121" TargetMode="External" /><Relationship Id="rId24" Type="http://schemas.openxmlformats.org/officeDocument/2006/relationships/hyperlink" Target="https://podminky.urs.cz/item/CS_URS_2021_02/463211131" TargetMode="External" /><Relationship Id="rId25" Type="http://schemas.openxmlformats.org/officeDocument/2006/relationships/hyperlink" Target="https://podminky.urs.cz/item/CS_URS_2021_02/564231111" TargetMode="External" /><Relationship Id="rId26" Type="http://schemas.openxmlformats.org/officeDocument/2006/relationships/hyperlink" Target="https://podminky.urs.cz/item/CS_URS_2021_02/564811111" TargetMode="External" /><Relationship Id="rId27" Type="http://schemas.openxmlformats.org/officeDocument/2006/relationships/hyperlink" Target="https://podminky.urs.cz/item/CS_URS_2021_02/564851111" TargetMode="External" /><Relationship Id="rId28" Type="http://schemas.openxmlformats.org/officeDocument/2006/relationships/hyperlink" Target="https://podminky.urs.cz/item/CS_URS_2021_02/564871113" TargetMode="External" /><Relationship Id="rId29" Type="http://schemas.openxmlformats.org/officeDocument/2006/relationships/hyperlink" Target="https://podminky.urs.cz/item/CS_URS_2021_02/565165121" TargetMode="External" /><Relationship Id="rId30" Type="http://schemas.openxmlformats.org/officeDocument/2006/relationships/hyperlink" Target="https://podminky.urs.cz/item/CS_URS_2021_02/567122114" TargetMode="External" /><Relationship Id="rId31" Type="http://schemas.openxmlformats.org/officeDocument/2006/relationships/hyperlink" Target="https://podminky.urs.cz/item/CS_URS_2021_02/573111113" TargetMode="External" /><Relationship Id="rId32" Type="http://schemas.openxmlformats.org/officeDocument/2006/relationships/hyperlink" Target="https://podminky.urs.cz/item/CS_URS_2021_02/573231108" TargetMode="External" /><Relationship Id="rId33" Type="http://schemas.openxmlformats.org/officeDocument/2006/relationships/hyperlink" Target="https://podminky.urs.cz/item/CS_URS_2021_02/576133121" TargetMode="External" /><Relationship Id="rId34" Type="http://schemas.openxmlformats.org/officeDocument/2006/relationships/hyperlink" Target="https://podminky.urs.cz/item/CS_URS_2021_02/577156121" TargetMode="External" /><Relationship Id="rId35" Type="http://schemas.openxmlformats.org/officeDocument/2006/relationships/hyperlink" Target="https://podminky.urs.cz/item/CS_URS_2021_02/911334122" TargetMode="External" /><Relationship Id="rId36" Type="http://schemas.openxmlformats.org/officeDocument/2006/relationships/hyperlink" Target="https://podminky.urs.cz/item/CS_URS_2021_02/911334411" TargetMode="External" /><Relationship Id="rId37" Type="http://schemas.openxmlformats.org/officeDocument/2006/relationships/hyperlink" Target="https://podminky.urs.cz/item/CS_URS_2021_02/911334513" TargetMode="External" /><Relationship Id="rId38" Type="http://schemas.openxmlformats.org/officeDocument/2006/relationships/hyperlink" Target="https://podminky.urs.cz/item/CS_URS_2021_02/911334524" TargetMode="External" /><Relationship Id="rId39" Type="http://schemas.openxmlformats.org/officeDocument/2006/relationships/hyperlink" Target="https://podminky.urs.cz/item/CS_URS_2021_02/911381812" TargetMode="External" /><Relationship Id="rId40" Type="http://schemas.openxmlformats.org/officeDocument/2006/relationships/hyperlink" Target="https://podminky.urs.cz/item/CS_URS_2021_02/915111112" TargetMode="External" /><Relationship Id="rId41" Type="http://schemas.openxmlformats.org/officeDocument/2006/relationships/hyperlink" Target="https://podminky.urs.cz/item/CS_URS_2021_02/915611111" TargetMode="External" /><Relationship Id="rId42" Type="http://schemas.openxmlformats.org/officeDocument/2006/relationships/hyperlink" Target="https://podminky.urs.cz/item/CS_URS_2021_02/919112231" TargetMode="External" /><Relationship Id="rId43" Type="http://schemas.openxmlformats.org/officeDocument/2006/relationships/hyperlink" Target="https://podminky.urs.cz/item/CS_URS_2021_02/919121231" TargetMode="External" /><Relationship Id="rId44" Type="http://schemas.openxmlformats.org/officeDocument/2006/relationships/hyperlink" Target="https://podminky.urs.cz/item/CS_URS_2021_02/919521180" TargetMode="External" /><Relationship Id="rId45" Type="http://schemas.openxmlformats.org/officeDocument/2006/relationships/hyperlink" Target="https://podminky.urs.cz/item/CS_URS_2021_02/919726122" TargetMode="External" /><Relationship Id="rId46" Type="http://schemas.openxmlformats.org/officeDocument/2006/relationships/hyperlink" Target="https://podminky.urs.cz/item/CS_URS_2021_02/919735112" TargetMode="External" /><Relationship Id="rId47" Type="http://schemas.openxmlformats.org/officeDocument/2006/relationships/hyperlink" Target="https://podminky.urs.cz/item/CS_URS_2021_02/931951111" TargetMode="External" /><Relationship Id="rId48" Type="http://schemas.openxmlformats.org/officeDocument/2006/relationships/hyperlink" Target="https://podminky.urs.cz/item/CS_URS_2021_02/966005211" TargetMode="External" /><Relationship Id="rId49" Type="http://schemas.openxmlformats.org/officeDocument/2006/relationships/hyperlink" Target="https://podminky.urs.cz/item/CS_URS_2021_02/966006211" TargetMode="External" /><Relationship Id="rId50" Type="http://schemas.openxmlformats.org/officeDocument/2006/relationships/hyperlink" Target="https://podminky.urs.cz/item/CS_URS_2021_02/981513112" TargetMode="External" /><Relationship Id="rId51" Type="http://schemas.openxmlformats.org/officeDocument/2006/relationships/hyperlink" Target="https://podminky.urs.cz/item/CS_URS_2021_02/981513113" TargetMode="External" /><Relationship Id="rId52" Type="http://schemas.openxmlformats.org/officeDocument/2006/relationships/hyperlink" Target="https://podminky.urs.cz/item/CS_URS_2021_02/981513114" TargetMode="External" /><Relationship Id="rId53" Type="http://schemas.openxmlformats.org/officeDocument/2006/relationships/hyperlink" Target="https://podminky.urs.cz/item/CS_URS_2021_02/997221862" TargetMode="External" /><Relationship Id="rId54" Type="http://schemas.openxmlformats.org/officeDocument/2006/relationships/hyperlink" Target="https://podminky.urs.cz/item/CS_URS_2021_02/997221873" TargetMode="External" /><Relationship Id="rId55" Type="http://schemas.openxmlformats.org/officeDocument/2006/relationships/hyperlink" Target="https://podminky.urs.cz/item/CS_URS_2021_02/997221875" TargetMode="External" /><Relationship Id="rId56" Type="http://schemas.openxmlformats.org/officeDocument/2006/relationships/hyperlink" Target="https://podminky.urs.cz/item/CS_URS_2021_02/99815313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114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13244000" TargetMode="External" /><Relationship Id="rId6" Type="http://schemas.openxmlformats.org/officeDocument/2006/relationships/hyperlink" Target="https://podminky.urs.cz/item/CS_URS_2021_02/013254000" TargetMode="External" /><Relationship Id="rId7" Type="http://schemas.openxmlformats.org/officeDocument/2006/relationships/hyperlink" Target="https://podminky.urs.cz/item/CS_URS_2021_02/013274000" TargetMode="External" /><Relationship Id="rId8" Type="http://schemas.openxmlformats.org/officeDocument/2006/relationships/hyperlink" Target="https://podminky.urs.cz/item/CS_URS_2021_02/013284000" TargetMode="External" /><Relationship Id="rId9" Type="http://schemas.openxmlformats.org/officeDocument/2006/relationships/hyperlink" Target="https://podminky.urs.cz/item/CS_URS_2021_02/030001000" TargetMode="External" /><Relationship Id="rId10" Type="http://schemas.openxmlformats.org/officeDocument/2006/relationships/hyperlink" Target="https://podminky.urs.cz/item/CS_URS_2021_02/060001000" TargetMode="External" /><Relationship Id="rId11" Type="http://schemas.openxmlformats.org/officeDocument/2006/relationships/hyperlink" Target="https://podminky.urs.cz/item/CS_URS_2021_02/071002000" TargetMode="External" /><Relationship Id="rId12" Type="http://schemas.openxmlformats.org/officeDocument/2006/relationships/hyperlink" Target="https://podminky.urs.cz/item/CS_URS_2021_02/0721030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PD17-21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III/00711 Makotřasy, bezpečnostní opatření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Makotřasy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9. 12. 2021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KSÚS Středočeského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Statická spol. s 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Statická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'SO.201 - Opěrná zeď'!J30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'SO.201 - Opěrná zeď'!P88</f>
        <v>0</v>
      </c>
      <c r="AV55" s="122">
        <f>'SO.201 - Opěrná zeď'!J33</f>
        <v>0</v>
      </c>
      <c r="AW55" s="122">
        <f>'SO.201 - Opěrná zeď'!J34</f>
        <v>0</v>
      </c>
      <c r="AX55" s="122">
        <f>'SO.201 - Opěrná zeď'!J35</f>
        <v>0</v>
      </c>
      <c r="AY55" s="122">
        <f>'SO.201 - Opěrná zeď'!J36</f>
        <v>0</v>
      </c>
      <c r="AZ55" s="122">
        <f>'SO.201 - Opěrná zeď'!F33</f>
        <v>0</v>
      </c>
      <c r="BA55" s="122">
        <f>'SO.201 - Opěrná zeď'!F34</f>
        <v>0</v>
      </c>
      <c r="BB55" s="122">
        <f>'SO.201 - Opěrná zeď'!F35</f>
        <v>0</v>
      </c>
      <c r="BC55" s="122">
        <f>'SO.201 - Opěrná zeď'!F36</f>
        <v>0</v>
      </c>
      <c r="BD55" s="124">
        <f>'SO.201 - Opěrná zeď'!F37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'VRN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'VRN - Vedlejší rozpočtové...'!P84</f>
        <v>0</v>
      </c>
      <c r="AV56" s="127">
        <f>'VRN - Vedlejší rozpočtové...'!J33</f>
        <v>0</v>
      </c>
      <c r="AW56" s="127">
        <f>'VRN - Vedlejší rozpočtové...'!J34</f>
        <v>0</v>
      </c>
      <c r="AX56" s="127">
        <f>'VRN - Vedlejší rozpočtové...'!J35</f>
        <v>0</v>
      </c>
      <c r="AY56" s="127">
        <f>'VRN - Vedlejší rozpočtové...'!J36</f>
        <v>0</v>
      </c>
      <c r="AZ56" s="127">
        <f>'VRN - Vedlejší rozpočtové...'!F33</f>
        <v>0</v>
      </c>
      <c r="BA56" s="127">
        <f>'VRN - Vedlejší rozpočtové...'!F34</f>
        <v>0</v>
      </c>
      <c r="BB56" s="127">
        <f>'VRN - Vedlejší rozpočtové...'!F35</f>
        <v>0</v>
      </c>
      <c r="BC56" s="127">
        <f>'VRN - Vedlejší rozpočtové...'!F36</f>
        <v>0</v>
      </c>
      <c r="BD56" s="129">
        <f>'VRN - Vedlejší rozpočtové...'!F37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tP6czGdxu387ayvPd17M6KZYqoP10Rxh3KANmGvgzHT4zgrwr1E/r7ot2qiNJAe7BiPNpP7AThKHLVuYCQPuqQ==" hashValue="otpD3GorXUmw5FmRqGfUhH3jk/r3QMEJiKHaUUswSiGPFQkVSS6Wy7HuoemLjA/IwW/jPDtGeKucFA4neQzQk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.201 - Opěrná zeď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III/00711 Makotřasy, bezpečnostní opatření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ROUND((SUM(BE88:BE388)),  2)</f>
        <v>0</v>
      </c>
      <c r="G33" s="40"/>
      <c r="H33" s="40"/>
      <c r="I33" s="150">
        <v>0.20999999999999999</v>
      </c>
      <c r="J33" s="149">
        <f>ROUND(((SUM(BE88:BE388))*I33),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ROUND((SUM(BF88:BF388)),  2)</f>
        <v>0</v>
      </c>
      <c r="G34" s="40"/>
      <c r="H34" s="40"/>
      <c r="I34" s="150">
        <v>0.14999999999999999</v>
      </c>
      <c r="J34" s="149">
        <f>ROUND(((SUM(BF88:BF388))*I34),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ROUND((SUM(BG88:BG388)),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ROUND((SUM(BH88:BH388)),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ROUND((SUM(BI88:BI388)),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III/00711 Makotřasy, bezpečnostní opatření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SO.201 - Opěrná zeď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Makotřasy</v>
      </c>
      <c r="G52" s="42"/>
      <c r="H52" s="42"/>
      <c r="I52" s="34" t="s">
        <v>23</v>
      </c>
      <c r="J52" s="74" t="str">
        <f>IF(J12="","",J12)</f>
        <v>9. 12. 2021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KSÚS Středočeského kraje, p.o.</v>
      </c>
      <c r="G54" s="42"/>
      <c r="H54" s="42"/>
      <c r="I54" s="34" t="s">
        <v>32</v>
      </c>
      <c r="J54" s="38" t="str">
        <f>E21</f>
        <v>Statická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Statická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J303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J360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J386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III/00711 Makotřasy, bezpečnostní opatření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89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SO.201 - Opěrná zeď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Makotřasy</v>
      </c>
      <c r="G82" s="42"/>
      <c r="H82" s="42"/>
      <c r="I82" s="34" t="s">
        <v>23</v>
      </c>
      <c r="J82" s="74" t="str">
        <f>IF(J12="","",J12)</f>
        <v>9. 12. 2021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KSÚS Středočeského kraje, p.o.</v>
      </c>
      <c r="G84" s="42"/>
      <c r="H84" s="42"/>
      <c r="I84" s="34" t="s">
        <v>32</v>
      </c>
      <c r="J84" s="38" t="str">
        <f>E21</f>
        <v>Statická spol. s 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Statická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105</v>
      </c>
      <c r="D87" s="182" t="s">
        <v>59</v>
      </c>
      <c r="E87" s="182" t="s">
        <v>55</v>
      </c>
      <c r="F87" s="182" t="s">
        <v>56</v>
      </c>
      <c r="G87" s="182" t="s">
        <v>106</v>
      </c>
      <c r="H87" s="182" t="s">
        <v>107</v>
      </c>
      <c r="I87" s="182" t="s">
        <v>108</v>
      </c>
      <c r="J87" s="183" t="s">
        <v>93</v>
      </c>
      <c r="K87" s="184" t="s">
        <v>109</v>
      </c>
      <c r="L87" s="185"/>
      <c r="M87" s="94" t="s">
        <v>19</v>
      </c>
      <c r="N87" s="95" t="s">
        <v>44</v>
      </c>
      <c r="O87" s="95" t="s">
        <v>110</v>
      </c>
      <c r="P87" s="95" t="s">
        <v>111</v>
      </c>
      <c r="Q87" s="95" t="s">
        <v>112</v>
      </c>
      <c r="R87" s="95" t="s">
        <v>113</v>
      </c>
      <c r="S87" s="95" t="s">
        <v>114</v>
      </c>
      <c r="T87" s="96" t="s">
        <v>115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116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</f>
        <v>0</v>
      </c>
      <c r="Q88" s="98"/>
      <c r="R88" s="188">
        <f>R89</f>
        <v>55.392522880000001</v>
      </c>
      <c r="S88" s="98"/>
      <c r="T88" s="189">
        <f>T89</f>
        <v>684.69673999999998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94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117</v>
      </c>
      <c r="F89" s="194" t="s">
        <v>118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P90+P196+P200+P265+P272+P303+P360+P386</f>
        <v>0</v>
      </c>
      <c r="Q89" s="199"/>
      <c r="R89" s="200">
        <f>R90+R196+R200+R265+R272+R303+R360+R386</f>
        <v>55.392522880000001</v>
      </c>
      <c r="S89" s="199"/>
      <c r="T89" s="201">
        <f>T90+T196+T200+T265+T272+T303+T360+T386</f>
        <v>684.69673999999998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119</v>
      </c>
      <c r="BK89" s="204">
        <f>BK90+BK196+BK200+BK265+BK272+BK303+BK360+BK386</f>
        <v>0</v>
      </c>
    </row>
    <row r="90" s="12" customFormat="1" ht="22.8" customHeight="1">
      <c r="A90" s="12"/>
      <c r="B90" s="191"/>
      <c r="C90" s="192"/>
      <c r="D90" s="193" t="s">
        <v>73</v>
      </c>
      <c r="E90" s="205" t="s">
        <v>82</v>
      </c>
      <c r="F90" s="205" t="s">
        <v>120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SUM(P91:P195)</f>
        <v>0</v>
      </c>
      <c r="Q90" s="199"/>
      <c r="R90" s="200">
        <f>SUM(R91:R195)</f>
        <v>0.0315</v>
      </c>
      <c r="S90" s="199"/>
      <c r="T90" s="201">
        <f>SUM(T91:T195)</f>
        <v>409.5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82</v>
      </c>
      <c r="AY90" s="202" t="s">
        <v>119</v>
      </c>
      <c r="BK90" s="204">
        <f>SUM(BK91:BK195)</f>
        <v>0</v>
      </c>
    </row>
    <row r="91" s="2" customFormat="1" ht="37.8" customHeight="1">
      <c r="A91" s="40"/>
      <c r="B91" s="41"/>
      <c r="C91" s="207" t="s">
        <v>82</v>
      </c>
      <c r="D91" s="207" t="s">
        <v>121</v>
      </c>
      <c r="E91" s="208" t="s">
        <v>122</v>
      </c>
      <c r="F91" s="209" t="s">
        <v>123</v>
      </c>
      <c r="G91" s="210" t="s">
        <v>124</v>
      </c>
      <c r="H91" s="211">
        <v>350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45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0.5</v>
      </c>
      <c r="T91" s="218">
        <f>S91*H91</f>
        <v>175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125</v>
      </c>
      <c r="AT91" s="219" t="s">
        <v>121</v>
      </c>
      <c r="AU91" s="219" t="s">
        <v>84</v>
      </c>
      <c r="AY91" s="19" t="s">
        <v>119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82</v>
      </c>
      <c r="BK91" s="220">
        <f>ROUND(I91*H91,2)</f>
        <v>0</v>
      </c>
      <c r="BL91" s="19" t="s">
        <v>125</v>
      </c>
      <c r="BM91" s="219" t="s">
        <v>126</v>
      </c>
    </row>
    <row r="92" s="2" customFormat="1">
      <c r="A92" s="40"/>
      <c r="B92" s="41"/>
      <c r="C92" s="42"/>
      <c r="D92" s="221" t="s">
        <v>127</v>
      </c>
      <c r="E92" s="42"/>
      <c r="F92" s="222" t="s">
        <v>128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127</v>
      </c>
      <c r="AU92" s="19" t="s">
        <v>84</v>
      </c>
    </row>
    <row r="93" s="13" customFormat="1">
      <c r="A93" s="13"/>
      <c r="B93" s="226"/>
      <c r="C93" s="227"/>
      <c r="D93" s="228" t="s">
        <v>129</v>
      </c>
      <c r="E93" s="229" t="s">
        <v>19</v>
      </c>
      <c r="F93" s="230" t="s">
        <v>130</v>
      </c>
      <c r="G93" s="227"/>
      <c r="H93" s="231">
        <v>350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129</v>
      </c>
      <c r="AU93" s="237" t="s">
        <v>84</v>
      </c>
      <c r="AV93" s="13" t="s">
        <v>84</v>
      </c>
      <c r="AW93" s="13" t="s">
        <v>36</v>
      </c>
      <c r="AX93" s="13" t="s">
        <v>82</v>
      </c>
      <c r="AY93" s="237" t="s">
        <v>119</v>
      </c>
    </row>
    <row r="94" s="2" customFormat="1" ht="37.8" customHeight="1">
      <c r="A94" s="40"/>
      <c r="B94" s="41"/>
      <c r="C94" s="207" t="s">
        <v>84</v>
      </c>
      <c r="D94" s="207" t="s">
        <v>121</v>
      </c>
      <c r="E94" s="208" t="s">
        <v>131</v>
      </c>
      <c r="F94" s="209" t="s">
        <v>132</v>
      </c>
      <c r="G94" s="210" t="s">
        <v>124</v>
      </c>
      <c r="H94" s="211">
        <v>350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45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0.44</v>
      </c>
      <c r="T94" s="218">
        <f>S94*H94</f>
        <v>154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125</v>
      </c>
      <c r="AT94" s="219" t="s">
        <v>121</v>
      </c>
      <c r="AU94" s="219" t="s">
        <v>84</v>
      </c>
      <c r="AY94" s="19" t="s">
        <v>119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82</v>
      </c>
      <c r="BK94" s="220">
        <f>ROUND(I94*H94,2)</f>
        <v>0</v>
      </c>
      <c r="BL94" s="19" t="s">
        <v>125</v>
      </c>
      <c r="BM94" s="219" t="s">
        <v>133</v>
      </c>
    </row>
    <row r="95" s="2" customFormat="1">
      <c r="A95" s="40"/>
      <c r="B95" s="41"/>
      <c r="C95" s="42"/>
      <c r="D95" s="221" t="s">
        <v>127</v>
      </c>
      <c r="E95" s="42"/>
      <c r="F95" s="222" t="s">
        <v>134</v>
      </c>
      <c r="G95" s="42"/>
      <c r="H95" s="42"/>
      <c r="I95" s="223"/>
      <c r="J95" s="42"/>
      <c r="K95" s="42"/>
      <c r="L95" s="46"/>
      <c r="M95" s="224"/>
      <c r="N95" s="22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127</v>
      </c>
      <c r="AU95" s="19" t="s">
        <v>84</v>
      </c>
    </row>
    <row r="96" s="13" customFormat="1">
      <c r="A96" s="13"/>
      <c r="B96" s="226"/>
      <c r="C96" s="227"/>
      <c r="D96" s="228" t="s">
        <v>129</v>
      </c>
      <c r="E96" s="229" t="s">
        <v>19</v>
      </c>
      <c r="F96" s="230" t="s">
        <v>130</v>
      </c>
      <c r="G96" s="227"/>
      <c r="H96" s="231">
        <v>350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129</v>
      </c>
      <c r="AU96" s="237" t="s">
        <v>84</v>
      </c>
      <c r="AV96" s="13" t="s">
        <v>84</v>
      </c>
      <c r="AW96" s="13" t="s">
        <v>36</v>
      </c>
      <c r="AX96" s="13" t="s">
        <v>82</v>
      </c>
      <c r="AY96" s="237" t="s">
        <v>119</v>
      </c>
    </row>
    <row r="97" s="2" customFormat="1" ht="24.15" customHeight="1">
      <c r="A97" s="40"/>
      <c r="B97" s="41"/>
      <c r="C97" s="207" t="s">
        <v>135</v>
      </c>
      <c r="D97" s="207" t="s">
        <v>121</v>
      </c>
      <c r="E97" s="208" t="s">
        <v>136</v>
      </c>
      <c r="F97" s="209" t="s">
        <v>137</v>
      </c>
      <c r="G97" s="210" t="s">
        <v>124</v>
      </c>
      <c r="H97" s="211">
        <v>350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45</v>
      </c>
      <c r="O97" s="86"/>
      <c r="P97" s="217">
        <f>O97*H97</f>
        <v>0</v>
      </c>
      <c r="Q97" s="217">
        <v>9.0000000000000006E-05</v>
      </c>
      <c r="R97" s="217">
        <f>Q97*H97</f>
        <v>0.0315</v>
      </c>
      <c r="S97" s="217">
        <v>0.23000000000000001</v>
      </c>
      <c r="T97" s="218">
        <f>S97*H97</f>
        <v>80.5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125</v>
      </c>
      <c r="AT97" s="219" t="s">
        <v>121</v>
      </c>
      <c r="AU97" s="219" t="s">
        <v>84</v>
      </c>
      <c r="AY97" s="19" t="s">
        <v>119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82</v>
      </c>
      <c r="BK97" s="220">
        <f>ROUND(I97*H97,2)</f>
        <v>0</v>
      </c>
      <c r="BL97" s="19" t="s">
        <v>125</v>
      </c>
      <c r="BM97" s="219" t="s">
        <v>138</v>
      </c>
    </row>
    <row r="98" s="2" customFormat="1">
      <c r="A98" s="40"/>
      <c r="B98" s="41"/>
      <c r="C98" s="42"/>
      <c r="D98" s="221" t="s">
        <v>127</v>
      </c>
      <c r="E98" s="42"/>
      <c r="F98" s="222" t="s">
        <v>139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127</v>
      </c>
      <c r="AU98" s="19" t="s">
        <v>84</v>
      </c>
    </row>
    <row r="99" s="13" customFormat="1">
      <c r="A99" s="13"/>
      <c r="B99" s="226"/>
      <c r="C99" s="227"/>
      <c r="D99" s="228" t="s">
        <v>129</v>
      </c>
      <c r="E99" s="229" t="s">
        <v>19</v>
      </c>
      <c r="F99" s="230" t="s">
        <v>140</v>
      </c>
      <c r="G99" s="227"/>
      <c r="H99" s="231">
        <v>350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129</v>
      </c>
      <c r="AU99" s="237" t="s">
        <v>84</v>
      </c>
      <c r="AV99" s="13" t="s">
        <v>84</v>
      </c>
      <c r="AW99" s="13" t="s">
        <v>36</v>
      </c>
      <c r="AX99" s="13" t="s">
        <v>82</v>
      </c>
      <c r="AY99" s="237" t="s">
        <v>119</v>
      </c>
    </row>
    <row r="100" s="2" customFormat="1" ht="21.75" customHeight="1">
      <c r="A100" s="40"/>
      <c r="B100" s="41"/>
      <c r="C100" s="207" t="s">
        <v>125</v>
      </c>
      <c r="D100" s="207" t="s">
        <v>121</v>
      </c>
      <c r="E100" s="208" t="s">
        <v>141</v>
      </c>
      <c r="F100" s="209" t="s">
        <v>142</v>
      </c>
      <c r="G100" s="210" t="s">
        <v>143</v>
      </c>
      <c r="H100" s="211">
        <v>205.47300000000001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45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125</v>
      </c>
      <c r="AT100" s="219" t="s">
        <v>121</v>
      </c>
      <c r="AU100" s="219" t="s">
        <v>84</v>
      </c>
      <c r="AY100" s="19" t="s">
        <v>119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82</v>
      </c>
      <c r="BK100" s="220">
        <f>ROUND(I100*H100,2)</f>
        <v>0</v>
      </c>
      <c r="BL100" s="19" t="s">
        <v>125</v>
      </c>
      <c r="BM100" s="219" t="s">
        <v>144</v>
      </c>
    </row>
    <row r="101" s="2" customFormat="1">
      <c r="A101" s="40"/>
      <c r="B101" s="41"/>
      <c r="C101" s="42"/>
      <c r="D101" s="221" t="s">
        <v>127</v>
      </c>
      <c r="E101" s="42"/>
      <c r="F101" s="222" t="s">
        <v>145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127</v>
      </c>
      <c r="AU101" s="19" t="s">
        <v>84</v>
      </c>
    </row>
    <row r="102" s="13" customFormat="1">
      <c r="A102" s="13"/>
      <c r="B102" s="226"/>
      <c r="C102" s="227"/>
      <c r="D102" s="228" t="s">
        <v>129</v>
      </c>
      <c r="E102" s="229" t="s">
        <v>19</v>
      </c>
      <c r="F102" s="230" t="s">
        <v>146</v>
      </c>
      <c r="G102" s="227"/>
      <c r="H102" s="231">
        <v>90.209000000000003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129</v>
      </c>
      <c r="AU102" s="237" t="s">
        <v>84</v>
      </c>
      <c r="AV102" s="13" t="s">
        <v>84</v>
      </c>
      <c r="AW102" s="13" t="s">
        <v>36</v>
      </c>
      <c r="AX102" s="13" t="s">
        <v>74</v>
      </c>
      <c r="AY102" s="237" t="s">
        <v>119</v>
      </c>
    </row>
    <row r="103" s="13" customFormat="1">
      <c r="A103" s="13"/>
      <c r="B103" s="226"/>
      <c r="C103" s="227"/>
      <c r="D103" s="228" t="s">
        <v>129</v>
      </c>
      <c r="E103" s="229" t="s">
        <v>19</v>
      </c>
      <c r="F103" s="230" t="s">
        <v>147</v>
      </c>
      <c r="G103" s="227"/>
      <c r="H103" s="231">
        <v>10.214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129</v>
      </c>
      <c r="AU103" s="237" t="s">
        <v>84</v>
      </c>
      <c r="AV103" s="13" t="s">
        <v>84</v>
      </c>
      <c r="AW103" s="13" t="s">
        <v>36</v>
      </c>
      <c r="AX103" s="13" t="s">
        <v>74</v>
      </c>
      <c r="AY103" s="237" t="s">
        <v>119</v>
      </c>
    </row>
    <row r="104" s="13" customFormat="1">
      <c r="A104" s="13"/>
      <c r="B104" s="226"/>
      <c r="C104" s="227"/>
      <c r="D104" s="228" t="s">
        <v>129</v>
      </c>
      <c r="E104" s="229" t="s">
        <v>19</v>
      </c>
      <c r="F104" s="230" t="s">
        <v>148</v>
      </c>
      <c r="G104" s="227"/>
      <c r="H104" s="231">
        <v>60.341000000000001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129</v>
      </c>
      <c r="AU104" s="237" t="s">
        <v>84</v>
      </c>
      <c r="AV104" s="13" t="s">
        <v>84</v>
      </c>
      <c r="AW104" s="13" t="s">
        <v>36</v>
      </c>
      <c r="AX104" s="13" t="s">
        <v>74</v>
      </c>
      <c r="AY104" s="237" t="s">
        <v>119</v>
      </c>
    </row>
    <row r="105" s="14" customFormat="1">
      <c r="A105" s="14"/>
      <c r="B105" s="238"/>
      <c r="C105" s="239"/>
      <c r="D105" s="228" t="s">
        <v>129</v>
      </c>
      <c r="E105" s="240" t="s">
        <v>19</v>
      </c>
      <c r="F105" s="241" t="s">
        <v>149</v>
      </c>
      <c r="G105" s="239"/>
      <c r="H105" s="240" t="s">
        <v>19</v>
      </c>
      <c r="I105" s="242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129</v>
      </c>
      <c r="AU105" s="247" t="s">
        <v>84</v>
      </c>
      <c r="AV105" s="14" t="s">
        <v>82</v>
      </c>
      <c r="AW105" s="14" t="s">
        <v>36</v>
      </c>
      <c r="AX105" s="14" t="s">
        <v>74</v>
      </c>
      <c r="AY105" s="247" t="s">
        <v>119</v>
      </c>
    </row>
    <row r="106" s="13" customFormat="1">
      <c r="A106" s="13"/>
      <c r="B106" s="226"/>
      <c r="C106" s="227"/>
      <c r="D106" s="228" t="s">
        <v>129</v>
      </c>
      <c r="E106" s="229" t="s">
        <v>19</v>
      </c>
      <c r="F106" s="230" t="s">
        <v>150</v>
      </c>
      <c r="G106" s="227"/>
      <c r="H106" s="231">
        <v>-0.23999999999999999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129</v>
      </c>
      <c r="AU106" s="237" t="s">
        <v>84</v>
      </c>
      <c r="AV106" s="13" t="s">
        <v>84</v>
      </c>
      <c r="AW106" s="13" t="s">
        <v>36</v>
      </c>
      <c r="AX106" s="13" t="s">
        <v>74</v>
      </c>
      <c r="AY106" s="237" t="s">
        <v>119</v>
      </c>
    </row>
    <row r="107" s="13" customFormat="1">
      <c r="A107" s="13"/>
      <c r="B107" s="226"/>
      <c r="C107" s="227"/>
      <c r="D107" s="228" t="s">
        <v>129</v>
      </c>
      <c r="E107" s="229" t="s">
        <v>19</v>
      </c>
      <c r="F107" s="230" t="s">
        <v>151</v>
      </c>
      <c r="G107" s="227"/>
      <c r="H107" s="231">
        <v>4.1769999999999996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129</v>
      </c>
      <c r="AU107" s="237" t="s">
        <v>84</v>
      </c>
      <c r="AV107" s="13" t="s">
        <v>84</v>
      </c>
      <c r="AW107" s="13" t="s">
        <v>36</v>
      </c>
      <c r="AX107" s="13" t="s">
        <v>74</v>
      </c>
      <c r="AY107" s="237" t="s">
        <v>119</v>
      </c>
    </row>
    <row r="108" s="13" customFormat="1">
      <c r="A108" s="13"/>
      <c r="B108" s="226"/>
      <c r="C108" s="227"/>
      <c r="D108" s="228" t="s">
        <v>129</v>
      </c>
      <c r="E108" s="229" t="s">
        <v>19</v>
      </c>
      <c r="F108" s="230" t="s">
        <v>152</v>
      </c>
      <c r="G108" s="227"/>
      <c r="H108" s="231">
        <v>10.125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129</v>
      </c>
      <c r="AU108" s="237" t="s">
        <v>84</v>
      </c>
      <c r="AV108" s="13" t="s">
        <v>84</v>
      </c>
      <c r="AW108" s="13" t="s">
        <v>36</v>
      </c>
      <c r="AX108" s="13" t="s">
        <v>74</v>
      </c>
      <c r="AY108" s="237" t="s">
        <v>119</v>
      </c>
    </row>
    <row r="109" s="13" customFormat="1">
      <c r="A109" s="13"/>
      <c r="B109" s="226"/>
      <c r="C109" s="227"/>
      <c r="D109" s="228" t="s">
        <v>129</v>
      </c>
      <c r="E109" s="229" t="s">
        <v>19</v>
      </c>
      <c r="F109" s="230" t="s">
        <v>153</v>
      </c>
      <c r="G109" s="227"/>
      <c r="H109" s="231">
        <v>3.9620000000000002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129</v>
      </c>
      <c r="AU109" s="237" t="s">
        <v>84</v>
      </c>
      <c r="AV109" s="13" t="s">
        <v>84</v>
      </c>
      <c r="AW109" s="13" t="s">
        <v>36</v>
      </c>
      <c r="AX109" s="13" t="s">
        <v>74</v>
      </c>
      <c r="AY109" s="237" t="s">
        <v>119</v>
      </c>
    </row>
    <row r="110" s="13" customFormat="1">
      <c r="A110" s="13"/>
      <c r="B110" s="226"/>
      <c r="C110" s="227"/>
      <c r="D110" s="228" t="s">
        <v>129</v>
      </c>
      <c r="E110" s="229" t="s">
        <v>19</v>
      </c>
      <c r="F110" s="230" t="s">
        <v>154</v>
      </c>
      <c r="G110" s="227"/>
      <c r="H110" s="231">
        <v>25.382999999999999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129</v>
      </c>
      <c r="AU110" s="237" t="s">
        <v>84</v>
      </c>
      <c r="AV110" s="13" t="s">
        <v>84</v>
      </c>
      <c r="AW110" s="13" t="s">
        <v>36</v>
      </c>
      <c r="AX110" s="13" t="s">
        <v>74</v>
      </c>
      <c r="AY110" s="237" t="s">
        <v>119</v>
      </c>
    </row>
    <row r="111" s="13" customFormat="1">
      <c r="A111" s="13"/>
      <c r="B111" s="226"/>
      <c r="C111" s="227"/>
      <c r="D111" s="228" t="s">
        <v>129</v>
      </c>
      <c r="E111" s="229" t="s">
        <v>19</v>
      </c>
      <c r="F111" s="230" t="s">
        <v>155</v>
      </c>
      <c r="G111" s="227"/>
      <c r="H111" s="231">
        <v>1.3020000000000001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129</v>
      </c>
      <c r="AU111" s="237" t="s">
        <v>84</v>
      </c>
      <c r="AV111" s="13" t="s">
        <v>84</v>
      </c>
      <c r="AW111" s="13" t="s">
        <v>36</v>
      </c>
      <c r="AX111" s="13" t="s">
        <v>74</v>
      </c>
      <c r="AY111" s="237" t="s">
        <v>119</v>
      </c>
    </row>
    <row r="112" s="15" customFormat="1">
      <c r="A112" s="15"/>
      <c r="B112" s="248"/>
      <c r="C112" s="249"/>
      <c r="D112" s="228" t="s">
        <v>129</v>
      </c>
      <c r="E112" s="250" t="s">
        <v>19</v>
      </c>
      <c r="F112" s="251" t="s">
        <v>156</v>
      </c>
      <c r="G112" s="249"/>
      <c r="H112" s="252">
        <v>205.47299999999999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129</v>
      </c>
      <c r="AU112" s="258" t="s">
        <v>84</v>
      </c>
      <c r="AV112" s="15" t="s">
        <v>125</v>
      </c>
      <c r="AW112" s="15" t="s">
        <v>36</v>
      </c>
      <c r="AX112" s="15" t="s">
        <v>82</v>
      </c>
      <c r="AY112" s="258" t="s">
        <v>119</v>
      </c>
    </row>
    <row r="113" s="2" customFormat="1" ht="37.8" customHeight="1">
      <c r="A113" s="40"/>
      <c r="B113" s="41"/>
      <c r="C113" s="207" t="s">
        <v>157</v>
      </c>
      <c r="D113" s="207" t="s">
        <v>121</v>
      </c>
      <c r="E113" s="208" t="s">
        <v>158</v>
      </c>
      <c r="F113" s="209" t="s">
        <v>159</v>
      </c>
      <c r="G113" s="210" t="s">
        <v>143</v>
      </c>
      <c r="H113" s="211">
        <v>216.15000000000001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45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125</v>
      </c>
      <c r="AT113" s="219" t="s">
        <v>121</v>
      </c>
      <c r="AU113" s="219" t="s">
        <v>84</v>
      </c>
      <c r="AY113" s="19" t="s">
        <v>119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82</v>
      </c>
      <c r="BK113" s="220">
        <f>ROUND(I113*H113,2)</f>
        <v>0</v>
      </c>
      <c r="BL113" s="19" t="s">
        <v>125</v>
      </c>
      <c r="BM113" s="219" t="s">
        <v>160</v>
      </c>
    </row>
    <row r="114" s="2" customFormat="1">
      <c r="A114" s="40"/>
      <c r="B114" s="41"/>
      <c r="C114" s="42"/>
      <c r="D114" s="221" t="s">
        <v>127</v>
      </c>
      <c r="E114" s="42"/>
      <c r="F114" s="222" t="s">
        <v>161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127</v>
      </c>
      <c r="AU114" s="19" t="s">
        <v>84</v>
      </c>
    </row>
    <row r="115" s="13" customFormat="1">
      <c r="A115" s="13"/>
      <c r="B115" s="226"/>
      <c r="C115" s="227"/>
      <c r="D115" s="228" t="s">
        <v>129</v>
      </c>
      <c r="E115" s="229" t="s">
        <v>19</v>
      </c>
      <c r="F115" s="230" t="s">
        <v>162</v>
      </c>
      <c r="G115" s="227"/>
      <c r="H115" s="231">
        <v>57.597999999999999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129</v>
      </c>
      <c r="AU115" s="237" t="s">
        <v>84</v>
      </c>
      <c r="AV115" s="13" t="s">
        <v>84</v>
      </c>
      <c r="AW115" s="13" t="s">
        <v>36</v>
      </c>
      <c r="AX115" s="13" t="s">
        <v>74</v>
      </c>
      <c r="AY115" s="237" t="s">
        <v>119</v>
      </c>
    </row>
    <row r="116" s="14" customFormat="1">
      <c r="A116" s="14"/>
      <c r="B116" s="238"/>
      <c r="C116" s="239"/>
      <c r="D116" s="228" t="s">
        <v>129</v>
      </c>
      <c r="E116" s="240" t="s">
        <v>19</v>
      </c>
      <c r="F116" s="241" t="s">
        <v>149</v>
      </c>
      <c r="G116" s="239"/>
      <c r="H116" s="240" t="s">
        <v>19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129</v>
      </c>
      <c r="AU116" s="247" t="s">
        <v>84</v>
      </c>
      <c r="AV116" s="14" t="s">
        <v>82</v>
      </c>
      <c r="AW116" s="14" t="s">
        <v>36</v>
      </c>
      <c r="AX116" s="14" t="s">
        <v>74</v>
      </c>
      <c r="AY116" s="247" t="s">
        <v>119</v>
      </c>
    </row>
    <row r="117" s="13" customFormat="1">
      <c r="A117" s="13"/>
      <c r="B117" s="226"/>
      <c r="C117" s="227"/>
      <c r="D117" s="228" t="s">
        <v>129</v>
      </c>
      <c r="E117" s="229" t="s">
        <v>19</v>
      </c>
      <c r="F117" s="230" t="s">
        <v>163</v>
      </c>
      <c r="G117" s="227"/>
      <c r="H117" s="231">
        <v>-0.27100000000000002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129</v>
      </c>
      <c r="AU117" s="237" t="s">
        <v>84</v>
      </c>
      <c r="AV117" s="13" t="s">
        <v>84</v>
      </c>
      <c r="AW117" s="13" t="s">
        <v>36</v>
      </c>
      <c r="AX117" s="13" t="s">
        <v>74</v>
      </c>
      <c r="AY117" s="237" t="s">
        <v>119</v>
      </c>
    </row>
    <row r="118" s="13" customFormat="1">
      <c r="A118" s="13"/>
      <c r="B118" s="226"/>
      <c r="C118" s="227"/>
      <c r="D118" s="228" t="s">
        <v>129</v>
      </c>
      <c r="E118" s="229" t="s">
        <v>19</v>
      </c>
      <c r="F118" s="230" t="s">
        <v>164</v>
      </c>
      <c r="G118" s="227"/>
      <c r="H118" s="231">
        <v>4.7160000000000002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129</v>
      </c>
      <c r="AU118" s="237" t="s">
        <v>84</v>
      </c>
      <c r="AV118" s="13" t="s">
        <v>84</v>
      </c>
      <c r="AW118" s="13" t="s">
        <v>36</v>
      </c>
      <c r="AX118" s="13" t="s">
        <v>74</v>
      </c>
      <c r="AY118" s="237" t="s">
        <v>119</v>
      </c>
    </row>
    <row r="119" s="13" customFormat="1">
      <c r="A119" s="13"/>
      <c r="B119" s="226"/>
      <c r="C119" s="227"/>
      <c r="D119" s="228" t="s">
        <v>129</v>
      </c>
      <c r="E119" s="229" t="s">
        <v>19</v>
      </c>
      <c r="F119" s="230" t="s">
        <v>165</v>
      </c>
      <c r="G119" s="227"/>
      <c r="H119" s="231">
        <v>11.430999999999999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129</v>
      </c>
      <c r="AU119" s="237" t="s">
        <v>84</v>
      </c>
      <c r="AV119" s="13" t="s">
        <v>84</v>
      </c>
      <c r="AW119" s="13" t="s">
        <v>36</v>
      </c>
      <c r="AX119" s="13" t="s">
        <v>74</v>
      </c>
      <c r="AY119" s="237" t="s">
        <v>119</v>
      </c>
    </row>
    <row r="120" s="13" customFormat="1">
      <c r="A120" s="13"/>
      <c r="B120" s="226"/>
      <c r="C120" s="227"/>
      <c r="D120" s="228" t="s">
        <v>129</v>
      </c>
      <c r="E120" s="229" t="s">
        <v>19</v>
      </c>
      <c r="F120" s="230" t="s">
        <v>166</v>
      </c>
      <c r="G120" s="227"/>
      <c r="H120" s="231">
        <v>4.4729999999999999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129</v>
      </c>
      <c r="AU120" s="237" t="s">
        <v>84</v>
      </c>
      <c r="AV120" s="13" t="s">
        <v>84</v>
      </c>
      <c r="AW120" s="13" t="s">
        <v>36</v>
      </c>
      <c r="AX120" s="13" t="s">
        <v>74</v>
      </c>
      <c r="AY120" s="237" t="s">
        <v>119</v>
      </c>
    </row>
    <row r="121" s="13" customFormat="1">
      <c r="A121" s="13"/>
      <c r="B121" s="226"/>
      <c r="C121" s="227"/>
      <c r="D121" s="228" t="s">
        <v>129</v>
      </c>
      <c r="E121" s="229" t="s">
        <v>19</v>
      </c>
      <c r="F121" s="230" t="s">
        <v>167</v>
      </c>
      <c r="G121" s="227"/>
      <c r="H121" s="231">
        <v>28.658000000000001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129</v>
      </c>
      <c r="AU121" s="237" t="s">
        <v>84</v>
      </c>
      <c r="AV121" s="13" t="s">
        <v>84</v>
      </c>
      <c r="AW121" s="13" t="s">
        <v>36</v>
      </c>
      <c r="AX121" s="13" t="s">
        <v>74</v>
      </c>
      <c r="AY121" s="237" t="s">
        <v>119</v>
      </c>
    </row>
    <row r="122" s="13" customFormat="1">
      <c r="A122" s="13"/>
      <c r="B122" s="226"/>
      <c r="C122" s="227"/>
      <c r="D122" s="228" t="s">
        <v>129</v>
      </c>
      <c r="E122" s="229" t="s">
        <v>19</v>
      </c>
      <c r="F122" s="230" t="s">
        <v>168</v>
      </c>
      <c r="G122" s="227"/>
      <c r="H122" s="231">
        <v>1.47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129</v>
      </c>
      <c r="AU122" s="237" t="s">
        <v>84</v>
      </c>
      <c r="AV122" s="13" t="s">
        <v>84</v>
      </c>
      <c r="AW122" s="13" t="s">
        <v>36</v>
      </c>
      <c r="AX122" s="13" t="s">
        <v>74</v>
      </c>
      <c r="AY122" s="237" t="s">
        <v>119</v>
      </c>
    </row>
    <row r="123" s="16" customFormat="1">
      <c r="A123" s="16"/>
      <c r="B123" s="259"/>
      <c r="C123" s="260"/>
      <c r="D123" s="228" t="s">
        <v>129</v>
      </c>
      <c r="E123" s="261" t="s">
        <v>19</v>
      </c>
      <c r="F123" s="262" t="s">
        <v>169</v>
      </c>
      <c r="G123" s="260"/>
      <c r="H123" s="263">
        <v>108.075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9" t="s">
        <v>129</v>
      </c>
      <c r="AU123" s="269" t="s">
        <v>84</v>
      </c>
      <c r="AV123" s="16" t="s">
        <v>135</v>
      </c>
      <c r="AW123" s="16" t="s">
        <v>36</v>
      </c>
      <c r="AX123" s="16" t="s">
        <v>74</v>
      </c>
      <c r="AY123" s="269" t="s">
        <v>119</v>
      </c>
    </row>
    <row r="124" s="14" customFormat="1">
      <c r="A124" s="14"/>
      <c r="B124" s="238"/>
      <c r="C124" s="239"/>
      <c r="D124" s="228" t="s">
        <v>129</v>
      </c>
      <c r="E124" s="240" t="s">
        <v>19</v>
      </c>
      <c r="F124" s="241" t="s">
        <v>170</v>
      </c>
      <c r="G124" s="239"/>
      <c r="H124" s="240" t="s">
        <v>19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129</v>
      </c>
      <c r="AU124" s="247" t="s">
        <v>84</v>
      </c>
      <c r="AV124" s="14" t="s">
        <v>82</v>
      </c>
      <c r="AW124" s="14" t="s">
        <v>36</v>
      </c>
      <c r="AX124" s="14" t="s">
        <v>74</v>
      </c>
      <c r="AY124" s="247" t="s">
        <v>119</v>
      </c>
    </row>
    <row r="125" s="13" customFormat="1">
      <c r="A125" s="13"/>
      <c r="B125" s="226"/>
      <c r="C125" s="227"/>
      <c r="D125" s="228" t="s">
        <v>129</v>
      </c>
      <c r="E125" s="229" t="s">
        <v>19</v>
      </c>
      <c r="F125" s="230" t="s">
        <v>171</v>
      </c>
      <c r="G125" s="227"/>
      <c r="H125" s="231">
        <v>216.15000000000001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129</v>
      </c>
      <c r="AU125" s="237" t="s">
        <v>84</v>
      </c>
      <c r="AV125" s="13" t="s">
        <v>84</v>
      </c>
      <c r="AW125" s="13" t="s">
        <v>36</v>
      </c>
      <c r="AX125" s="13" t="s">
        <v>82</v>
      </c>
      <c r="AY125" s="237" t="s">
        <v>119</v>
      </c>
    </row>
    <row r="126" s="2" customFormat="1" ht="37.8" customHeight="1">
      <c r="A126" s="40"/>
      <c r="B126" s="41"/>
      <c r="C126" s="207" t="s">
        <v>172</v>
      </c>
      <c r="D126" s="207" t="s">
        <v>121</v>
      </c>
      <c r="E126" s="208" t="s">
        <v>173</v>
      </c>
      <c r="F126" s="209" t="s">
        <v>174</v>
      </c>
      <c r="G126" s="210" t="s">
        <v>143</v>
      </c>
      <c r="H126" s="211">
        <v>416.03100000000001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45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125</v>
      </c>
      <c r="AT126" s="219" t="s">
        <v>121</v>
      </c>
      <c r="AU126" s="219" t="s">
        <v>84</v>
      </c>
      <c r="AY126" s="19" t="s">
        <v>119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82</v>
      </c>
      <c r="BK126" s="220">
        <f>ROUND(I126*H126,2)</f>
        <v>0</v>
      </c>
      <c r="BL126" s="19" t="s">
        <v>125</v>
      </c>
      <c r="BM126" s="219" t="s">
        <v>175</v>
      </c>
    </row>
    <row r="127" s="2" customFormat="1">
      <c r="A127" s="40"/>
      <c r="B127" s="41"/>
      <c r="C127" s="42"/>
      <c r="D127" s="221" t="s">
        <v>127</v>
      </c>
      <c r="E127" s="42"/>
      <c r="F127" s="222" t="s">
        <v>176</v>
      </c>
      <c r="G127" s="42"/>
      <c r="H127" s="42"/>
      <c r="I127" s="223"/>
      <c r="J127" s="42"/>
      <c r="K127" s="42"/>
      <c r="L127" s="46"/>
      <c r="M127" s="224"/>
      <c r="N127" s="22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127</v>
      </c>
      <c r="AU127" s="19" t="s">
        <v>84</v>
      </c>
    </row>
    <row r="128" s="13" customFormat="1">
      <c r="A128" s="13"/>
      <c r="B128" s="226"/>
      <c r="C128" s="227"/>
      <c r="D128" s="228" t="s">
        <v>129</v>
      </c>
      <c r="E128" s="229" t="s">
        <v>19</v>
      </c>
      <c r="F128" s="230" t="s">
        <v>177</v>
      </c>
      <c r="G128" s="227"/>
      <c r="H128" s="231">
        <v>87.5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129</v>
      </c>
      <c r="AU128" s="237" t="s">
        <v>84</v>
      </c>
      <c r="AV128" s="13" t="s">
        <v>84</v>
      </c>
      <c r="AW128" s="13" t="s">
        <v>36</v>
      </c>
      <c r="AX128" s="13" t="s">
        <v>74</v>
      </c>
      <c r="AY128" s="237" t="s">
        <v>119</v>
      </c>
    </row>
    <row r="129" s="13" customFormat="1">
      <c r="A129" s="13"/>
      <c r="B129" s="226"/>
      <c r="C129" s="227"/>
      <c r="D129" s="228" t="s">
        <v>129</v>
      </c>
      <c r="E129" s="229" t="s">
        <v>19</v>
      </c>
      <c r="F129" s="230" t="s">
        <v>177</v>
      </c>
      <c r="G129" s="227"/>
      <c r="H129" s="231">
        <v>87.5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129</v>
      </c>
      <c r="AU129" s="237" t="s">
        <v>84</v>
      </c>
      <c r="AV129" s="13" t="s">
        <v>84</v>
      </c>
      <c r="AW129" s="13" t="s">
        <v>36</v>
      </c>
      <c r="AX129" s="13" t="s">
        <v>74</v>
      </c>
      <c r="AY129" s="237" t="s">
        <v>119</v>
      </c>
    </row>
    <row r="130" s="13" customFormat="1">
      <c r="A130" s="13"/>
      <c r="B130" s="226"/>
      <c r="C130" s="227"/>
      <c r="D130" s="228" t="s">
        <v>129</v>
      </c>
      <c r="E130" s="229" t="s">
        <v>19</v>
      </c>
      <c r="F130" s="230" t="s">
        <v>178</v>
      </c>
      <c r="G130" s="227"/>
      <c r="H130" s="231">
        <v>35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129</v>
      </c>
      <c r="AU130" s="237" t="s">
        <v>84</v>
      </c>
      <c r="AV130" s="13" t="s">
        <v>84</v>
      </c>
      <c r="AW130" s="13" t="s">
        <v>36</v>
      </c>
      <c r="AX130" s="13" t="s">
        <v>74</v>
      </c>
      <c r="AY130" s="237" t="s">
        <v>119</v>
      </c>
    </row>
    <row r="131" s="13" customFormat="1">
      <c r="A131" s="13"/>
      <c r="B131" s="226"/>
      <c r="C131" s="227"/>
      <c r="D131" s="228" t="s">
        <v>129</v>
      </c>
      <c r="E131" s="229" t="s">
        <v>19</v>
      </c>
      <c r="F131" s="230" t="s">
        <v>146</v>
      </c>
      <c r="G131" s="227"/>
      <c r="H131" s="231">
        <v>90.209000000000003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129</v>
      </c>
      <c r="AU131" s="237" t="s">
        <v>84</v>
      </c>
      <c r="AV131" s="13" t="s">
        <v>84</v>
      </c>
      <c r="AW131" s="13" t="s">
        <v>36</v>
      </c>
      <c r="AX131" s="13" t="s">
        <v>74</v>
      </c>
      <c r="AY131" s="237" t="s">
        <v>119</v>
      </c>
    </row>
    <row r="132" s="13" customFormat="1">
      <c r="A132" s="13"/>
      <c r="B132" s="226"/>
      <c r="C132" s="227"/>
      <c r="D132" s="228" t="s">
        <v>129</v>
      </c>
      <c r="E132" s="229" t="s">
        <v>19</v>
      </c>
      <c r="F132" s="230" t="s">
        <v>147</v>
      </c>
      <c r="G132" s="227"/>
      <c r="H132" s="231">
        <v>10.214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129</v>
      </c>
      <c r="AU132" s="237" t="s">
        <v>84</v>
      </c>
      <c r="AV132" s="13" t="s">
        <v>84</v>
      </c>
      <c r="AW132" s="13" t="s">
        <v>36</v>
      </c>
      <c r="AX132" s="13" t="s">
        <v>74</v>
      </c>
      <c r="AY132" s="237" t="s">
        <v>119</v>
      </c>
    </row>
    <row r="133" s="13" customFormat="1">
      <c r="A133" s="13"/>
      <c r="B133" s="226"/>
      <c r="C133" s="227"/>
      <c r="D133" s="228" t="s">
        <v>129</v>
      </c>
      <c r="E133" s="229" t="s">
        <v>19</v>
      </c>
      <c r="F133" s="230" t="s">
        <v>148</v>
      </c>
      <c r="G133" s="227"/>
      <c r="H133" s="231">
        <v>60.341000000000001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129</v>
      </c>
      <c r="AU133" s="237" t="s">
        <v>84</v>
      </c>
      <c r="AV133" s="13" t="s">
        <v>84</v>
      </c>
      <c r="AW133" s="13" t="s">
        <v>36</v>
      </c>
      <c r="AX133" s="13" t="s">
        <v>74</v>
      </c>
      <c r="AY133" s="237" t="s">
        <v>119</v>
      </c>
    </row>
    <row r="134" s="14" customFormat="1">
      <c r="A134" s="14"/>
      <c r="B134" s="238"/>
      <c r="C134" s="239"/>
      <c r="D134" s="228" t="s">
        <v>129</v>
      </c>
      <c r="E134" s="240" t="s">
        <v>19</v>
      </c>
      <c r="F134" s="241" t="s">
        <v>149</v>
      </c>
      <c r="G134" s="239"/>
      <c r="H134" s="240" t="s">
        <v>19</v>
      </c>
      <c r="I134" s="242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129</v>
      </c>
      <c r="AU134" s="247" t="s">
        <v>84</v>
      </c>
      <c r="AV134" s="14" t="s">
        <v>82</v>
      </c>
      <c r="AW134" s="14" t="s">
        <v>36</v>
      </c>
      <c r="AX134" s="14" t="s">
        <v>74</v>
      </c>
      <c r="AY134" s="247" t="s">
        <v>119</v>
      </c>
    </row>
    <row r="135" s="13" customFormat="1">
      <c r="A135" s="13"/>
      <c r="B135" s="226"/>
      <c r="C135" s="227"/>
      <c r="D135" s="228" t="s">
        <v>129</v>
      </c>
      <c r="E135" s="229" t="s">
        <v>19</v>
      </c>
      <c r="F135" s="230" t="s">
        <v>150</v>
      </c>
      <c r="G135" s="227"/>
      <c r="H135" s="231">
        <v>-0.23999999999999999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129</v>
      </c>
      <c r="AU135" s="237" t="s">
        <v>84</v>
      </c>
      <c r="AV135" s="13" t="s">
        <v>84</v>
      </c>
      <c r="AW135" s="13" t="s">
        <v>36</v>
      </c>
      <c r="AX135" s="13" t="s">
        <v>74</v>
      </c>
      <c r="AY135" s="237" t="s">
        <v>119</v>
      </c>
    </row>
    <row r="136" s="13" customFormat="1">
      <c r="A136" s="13"/>
      <c r="B136" s="226"/>
      <c r="C136" s="227"/>
      <c r="D136" s="228" t="s">
        <v>129</v>
      </c>
      <c r="E136" s="229" t="s">
        <v>19</v>
      </c>
      <c r="F136" s="230" t="s">
        <v>151</v>
      </c>
      <c r="G136" s="227"/>
      <c r="H136" s="231">
        <v>4.1769999999999996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129</v>
      </c>
      <c r="AU136" s="237" t="s">
        <v>84</v>
      </c>
      <c r="AV136" s="13" t="s">
        <v>84</v>
      </c>
      <c r="AW136" s="13" t="s">
        <v>36</v>
      </c>
      <c r="AX136" s="13" t="s">
        <v>74</v>
      </c>
      <c r="AY136" s="237" t="s">
        <v>119</v>
      </c>
    </row>
    <row r="137" s="13" customFormat="1">
      <c r="A137" s="13"/>
      <c r="B137" s="226"/>
      <c r="C137" s="227"/>
      <c r="D137" s="228" t="s">
        <v>129</v>
      </c>
      <c r="E137" s="229" t="s">
        <v>19</v>
      </c>
      <c r="F137" s="230" t="s">
        <v>152</v>
      </c>
      <c r="G137" s="227"/>
      <c r="H137" s="231">
        <v>10.125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129</v>
      </c>
      <c r="AU137" s="237" t="s">
        <v>84</v>
      </c>
      <c r="AV137" s="13" t="s">
        <v>84</v>
      </c>
      <c r="AW137" s="13" t="s">
        <v>36</v>
      </c>
      <c r="AX137" s="13" t="s">
        <v>74</v>
      </c>
      <c r="AY137" s="237" t="s">
        <v>119</v>
      </c>
    </row>
    <row r="138" s="13" customFormat="1">
      <c r="A138" s="13"/>
      <c r="B138" s="226"/>
      <c r="C138" s="227"/>
      <c r="D138" s="228" t="s">
        <v>129</v>
      </c>
      <c r="E138" s="229" t="s">
        <v>19</v>
      </c>
      <c r="F138" s="230" t="s">
        <v>153</v>
      </c>
      <c r="G138" s="227"/>
      <c r="H138" s="231">
        <v>3.9620000000000002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129</v>
      </c>
      <c r="AU138" s="237" t="s">
        <v>84</v>
      </c>
      <c r="AV138" s="13" t="s">
        <v>84</v>
      </c>
      <c r="AW138" s="13" t="s">
        <v>36</v>
      </c>
      <c r="AX138" s="13" t="s">
        <v>74</v>
      </c>
      <c r="AY138" s="237" t="s">
        <v>119</v>
      </c>
    </row>
    <row r="139" s="13" customFormat="1">
      <c r="A139" s="13"/>
      <c r="B139" s="226"/>
      <c r="C139" s="227"/>
      <c r="D139" s="228" t="s">
        <v>129</v>
      </c>
      <c r="E139" s="229" t="s">
        <v>19</v>
      </c>
      <c r="F139" s="230" t="s">
        <v>154</v>
      </c>
      <c r="G139" s="227"/>
      <c r="H139" s="231">
        <v>25.382999999999999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129</v>
      </c>
      <c r="AU139" s="237" t="s">
        <v>84</v>
      </c>
      <c r="AV139" s="13" t="s">
        <v>84</v>
      </c>
      <c r="AW139" s="13" t="s">
        <v>36</v>
      </c>
      <c r="AX139" s="13" t="s">
        <v>74</v>
      </c>
      <c r="AY139" s="237" t="s">
        <v>119</v>
      </c>
    </row>
    <row r="140" s="13" customFormat="1">
      <c r="A140" s="13"/>
      <c r="B140" s="226"/>
      <c r="C140" s="227"/>
      <c r="D140" s="228" t="s">
        <v>129</v>
      </c>
      <c r="E140" s="229" t="s">
        <v>19</v>
      </c>
      <c r="F140" s="230" t="s">
        <v>155</v>
      </c>
      <c r="G140" s="227"/>
      <c r="H140" s="231">
        <v>1.3020000000000001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129</v>
      </c>
      <c r="AU140" s="237" t="s">
        <v>84</v>
      </c>
      <c r="AV140" s="13" t="s">
        <v>84</v>
      </c>
      <c r="AW140" s="13" t="s">
        <v>36</v>
      </c>
      <c r="AX140" s="13" t="s">
        <v>74</v>
      </c>
      <c r="AY140" s="237" t="s">
        <v>119</v>
      </c>
    </row>
    <row r="141" s="13" customFormat="1">
      <c r="A141" s="13"/>
      <c r="B141" s="226"/>
      <c r="C141" s="227"/>
      <c r="D141" s="228" t="s">
        <v>129</v>
      </c>
      <c r="E141" s="229" t="s">
        <v>19</v>
      </c>
      <c r="F141" s="230" t="s">
        <v>179</v>
      </c>
      <c r="G141" s="227"/>
      <c r="H141" s="231">
        <v>5.3099999999999996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129</v>
      </c>
      <c r="AU141" s="237" t="s">
        <v>84</v>
      </c>
      <c r="AV141" s="13" t="s">
        <v>84</v>
      </c>
      <c r="AW141" s="13" t="s">
        <v>36</v>
      </c>
      <c r="AX141" s="13" t="s">
        <v>74</v>
      </c>
      <c r="AY141" s="237" t="s">
        <v>119</v>
      </c>
    </row>
    <row r="142" s="13" customFormat="1">
      <c r="A142" s="13"/>
      <c r="B142" s="226"/>
      <c r="C142" s="227"/>
      <c r="D142" s="228" t="s">
        <v>129</v>
      </c>
      <c r="E142" s="229" t="s">
        <v>19</v>
      </c>
      <c r="F142" s="230" t="s">
        <v>180</v>
      </c>
      <c r="G142" s="227"/>
      <c r="H142" s="231">
        <v>57.843000000000004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129</v>
      </c>
      <c r="AU142" s="237" t="s">
        <v>84</v>
      </c>
      <c r="AV142" s="13" t="s">
        <v>84</v>
      </c>
      <c r="AW142" s="13" t="s">
        <v>36</v>
      </c>
      <c r="AX142" s="13" t="s">
        <v>74</v>
      </c>
      <c r="AY142" s="237" t="s">
        <v>119</v>
      </c>
    </row>
    <row r="143" s="13" customFormat="1">
      <c r="A143" s="13"/>
      <c r="B143" s="226"/>
      <c r="C143" s="227"/>
      <c r="D143" s="228" t="s">
        <v>129</v>
      </c>
      <c r="E143" s="229" t="s">
        <v>19</v>
      </c>
      <c r="F143" s="230" t="s">
        <v>181</v>
      </c>
      <c r="G143" s="227"/>
      <c r="H143" s="231">
        <v>42.479999999999997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129</v>
      </c>
      <c r="AU143" s="237" t="s">
        <v>84</v>
      </c>
      <c r="AV143" s="13" t="s">
        <v>84</v>
      </c>
      <c r="AW143" s="13" t="s">
        <v>36</v>
      </c>
      <c r="AX143" s="13" t="s">
        <v>74</v>
      </c>
      <c r="AY143" s="237" t="s">
        <v>119</v>
      </c>
    </row>
    <row r="144" s="13" customFormat="1">
      <c r="A144" s="13"/>
      <c r="B144" s="226"/>
      <c r="C144" s="227"/>
      <c r="D144" s="228" t="s">
        <v>129</v>
      </c>
      <c r="E144" s="229" t="s">
        <v>19</v>
      </c>
      <c r="F144" s="230" t="s">
        <v>182</v>
      </c>
      <c r="G144" s="227"/>
      <c r="H144" s="231">
        <v>3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129</v>
      </c>
      <c r="AU144" s="237" t="s">
        <v>84</v>
      </c>
      <c r="AV144" s="13" t="s">
        <v>84</v>
      </c>
      <c r="AW144" s="13" t="s">
        <v>36</v>
      </c>
      <c r="AX144" s="13" t="s">
        <v>74</v>
      </c>
      <c r="AY144" s="237" t="s">
        <v>119</v>
      </c>
    </row>
    <row r="145" s="16" customFormat="1">
      <c r="A145" s="16"/>
      <c r="B145" s="259"/>
      <c r="C145" s="260"/>
      <c r="D145" s="228" t="s">
        <v>129</v>
      </c>
      <c r="E145" s="261" t="s">
        <v>19</v>
      </c>
      <c r="F145" s="262" t="s">
        <v>169</v>
      </c>
      <c r="G145" s="260"/>
      <c r="H145" s="263">
        <v>524.10599999999999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9" t="s">
        <v>129</v>
      </c>
      <c r="AU145" s="269" t="s">
        <v>84</v>
      </c>
      <c r="AV145" s="16" t="s">
        <v>135</v>
      </c>
      <c r="AW145" s="16" t="s">
        <v>36</v>
      </c>
      <c r="AX145" s="16" t="s">
        <v>74</v>
      </c>
      <c r="AY145" s="269" t="s">
        <v>119</v>
      </c>
    </row>
    <row r="146" s="13" customFormat="1">
      <c r="A146" s="13"/>
      <c r="B146" s="226"/>
      <c r="C146" s="227"/>
      <c r="D146" s="228" t="s">
        <v>129</v>
      </c>
      <c r="E146" s="229" t="s">
        <v>19</v>
      </c>
      <c r="F146" s="230" t="s">
        <v>183</v>
      </c>
      <c r="G146" s="227"/>
      <c r="H146" s="231">
        <v>-108.075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129</v>
      </c>
      <c r="AU146" s="237" t="s">
        <v>84</v>
      </c>
      <c r="AV146" s="13" t="s">
        <v>84</v>
      </c>
      <c r="AW146" s="13" t="s">
        <v>36</v>
      </c>
      <c r="AX146" s="13" t="s">
        <v>74</v>
      </c>
      <c r="AY146" s="237" t="s">
        <v>119</v>
      </c>
    </row>
    <row r="147" s="15" customFormat="1">
      <c r="A147" s="15"/>
      <c r="B147" s="248"/>
      <c r="C147" s="249"/>
      <c r="D147" s="228" t="s">
        <v>129</v>
      </c>
      <c r="E147" s="250" t="s">
        <v>19</v>
      </c>
      <c r="F147" s="251" t="s">
        <v>156</v>
      </c>
      <c r="G147" s="249"/>
      <c r="H147" s="252">
        <v>416.03100000000001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129</v>
      </c>
      <c r="AU147" s="258" t="s">
        <v>84</v>
      </c>
      <c r="AV147" s="15" t="s">
        <v>125</v>
      </c>
      <c r="AW147" s="15" t="s">
        <v>36</v>
      </c>
      <c r="AX147" s="15" t="s">
        <v>82</v>
      </c>
      <c r="AY147" s="258" t="s">
        <v>119</v>
      </c>
    </row>
    <row r="148" s="2" customFormat="1" ht="24.15" customHeight="1">
      <c r="A148" s="40"/>
      <c r="B148" s="41"/>
      <c r="C148" s="207" t="s">
        <v>184</v>
      </c>
      <c r="D148" s="207" t="s">
        <v>121</v>
      </c>
      <c r="E148" s="208" t="s">
        <v>185</v>
      </c>
      <c r="F148" s="209" t="s">
        <v>186</v>
      </c>
      <c r="G148" s="210" t="s">
        <v>143</v>
      </c>
      <c r="H148" s="211">
        <v>108.075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45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125</v>
      </c>
      <c r="AT148" s="219" t="s">
        <v>121</v>
      </c>
      <c r="AU148" s="219" t="s">
        <v>84</v>
      </c>
      <c r="AY148" s="19" t="s">
        <v>119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82</v>
      </c>
      <c r="BK148" s="220">
        <f>ROUND(I148*H148,2)</f>
        <v>0</v>
      </c>
      <c r="BL148" s="19" t="s">
        <v>125</v>
      </c>
      <c r="BM148" s="219" t="s">
        <v>187</v>
      </c>
    </row>
    <row r="149" s="2" customFormat="1">
      <c r="A149" s="40"/>
      <c r="B149" s="41"/>
      <c r="C149" s="42"/>
      <c r="D149" s="221" t="s">
        <v>127</v>
      </c>
      <c r="E149" s="42"/>
      <c r="F149" s="222" t="s">
        <v>188</v>
      </c>
      <c r="G149" s="42"/>
      <c r="H149" s="42"/>
      <c r="I149" s="223"/>
      <c r="J149" s="42"/>
      <c r="K149" s="42"/>
      <c r="L149" s="46"/>
      <c r="M149" s="224"/>
      <c r="N149" s="22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127</v>
      </c>
      <c r="AU149" s="19" t="s">
        <v>84</v>
      </c>
    </row>
    <row r="150" s="13" customFormat="1">
      <c r="A150" s="13"/>
      <c r="B150" s="226"/>
      <c r="C150" s="227"/>
      <c r="D150" s="228" t="s">
        <v>129</v>
      </c>
      <c r="E150" s="229" t="s">
        <v>19</v>
      </c>
      <c r="F150" s="230" t="s">
        <v>162</v>
      </c>
      <c r="G150" s="227"/>
      <c r="H150" s="231">
        <v>57.597999999999999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129</v>
      </c>
      <c r="AU150" s="237" t="s">
        <v>84</v>
      </c>
      <c r="AV150" s="13" t="s">
        <v>84</v>
      </c>
      <c r="AW150" s="13" t="s">
        <v>36</v>
      </c>
      <c r="AX150" s="13" t="s">
        <v>74</v>
      </c>
      <c r="AY150" s="237" t="s">
        <v>119</v>
      </c>
    </row>
    <row r="151" s="14" customFormat="1">
      <c r="A151" s="14"/>
      <c r="B151" s="238"/>
      <c r="C151" s="239"/>
      <c r="D151" s="228" t="s">
        <v>129</v>
      </c>
      <c r="E151" s="240" t="s">
        <v>19</v>
      </c>
      <c r="F151" s="241" t="s">
        <v>149</v>
      </c>
      <c r="G151" s="239"/>
      <c r="H151" s="240" t="s">
        <v>19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129</v>
      </c>
      <c r="AU151" s="247" t="s">
        <v>84</v>
      </c>
      <c r="AV151" s="14" t="s">
        <v>82</v>
      </c>
      <c r="AW151" s="14" t="s">
        <v>36</v>
      </c>
      <c r="AX151" s="14" t="s">
        <v>74</v>
      </c>
      <c r="AY151" s="247" t="s">
        <v>119</v>
      </c>
    </row>
    <row r="152" s="13" customFormat="1">
      <c r="A152" s="13"/>
      <c r="B152" s="226"/>
      <c r="C152" s="227"/>
      <c r="D152" s="228" t="s">
        <v>129</v>
      </c>
      <c r="E152" s="229" t="s">
        <v>19</v>
      </c>
      <c r="F152" s="230" t="s">
        <v>163</v>
      </c>
      <c r="G152" s="227"/>
      <c r="H152" s="231">
        <v>-0.27100000000000002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129</v>
      </c>
      <c r="AU152" s="237" t="s">
        <v>84</v>
      </c>
      <c r="AV152" s="13" t="s">
        <v>84</v>
      </c>
      <c r="AW152" s="13" t="s">
        <v>36</v>
      </c>
      <c r="AX152" s="13" t="s">
        <v>74</v>
      </c>
      <c r="AY152" s="237" t="s">
        <v>119</v>
      </c>
    </row>
    <row r="153" s="13" customFormat="1">
      <c r="A153" s="13"/>
      <c r="B153" s="226"/>
      <c r="C153" s="227"/>
      <c r="D153" s="228" t="s">
        <v>129</v>
      </c>
      <c r="E153" s="229" t="s">
        <v>19</v>
      </c>
      <c r="F153" s="230" t="s">
        <v>164</v>
      </c>
      <c r="G153" s="227"/>
      <c r="H153" s="231">
        <v>4.7160000000000002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129</v>
      </c>
      <c r="AU153" s="237" t="s">
        <v>84</v>
      </c>
      <c r="AV153" s="13" t="s">
        <v>84</v>
      </c>
      <c r="AW153" s="13" t="s">
        <v>36</v>
      </c>
      <c r="AX153" s="13" t="s">
        <v>74</v>
      </c>
      <c r="AY153" s="237" t="s">
        <v>119</v>
      </c>
    </row>
    <row r="154" s="13" customFormat="1">
      <c r="A154" s="13"/>
      <c r="B154" s="226"/>
      <c r="C154" s="227"/>
      <c r="D154" s="228" t="s">
        <v>129</v>
      </c>
      <c r="E154" s="229" t="s">
        <v>19</v>
      </c>
      <c r="F154" s="230" t="s">
        <v>165</v>
      </c>
      <c r="G154" s="227"/>
      <c r="H154" s="231">
        <v>11.430999999999999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129</v>
      </c>
      <c r="AU154" s="237" t="s">
        <v>84</v>
      </c>
      <c r="AV154" s="13" t="s">
        <v>84</v>
      </c>
      <c r="AW154" s="13" t="s">
        <v>36</v>
      </c>
      <c r="AX154" s="13" t="s">
        <v>74</v>
      </c>
      <c r="AY154" s="237" t="s">
        <v>119</v>
      </c>
    </row>
    <row r="155" s="13" customFormat="1">
      <c r="A155" s="13"/>
      <c r="B155" s="226"/>
      <c r="C155" s="227"/>
      <c r="D155" s="228" t="s">
        <v>129</v>
      </c>
      <c r="E155" s="229" t="s">
        <v>19</v>
      </c>
      <c r="F155" s="230" t="s">
        <v>166</v>
      </c>
      <c r="G155" s="227"/>
      <c r="H155" s="231">
        <v>4.4729999999999999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129</v>
      </c>
      <c r="AU155" s="237" t="s">
        <v>84</v>
      </c>
      <c r="AV155" s="13" t="s">
        <v>84</v>
      </c>
      <c r="AW155" s="13" t="s">
        <v>36</v>
      </c>
      <c r="AX155" s="13" t="s">
        <v>74</v>
      </c>
      <c r="AY155" s="237" t="s">
        <v>119</v>
      </c>
    </row>
    <row r="156" s="13" customFormat="1">
      <c r="A156" s="13"/>
      <c r="B156" s="226"/>
      <c r="C156" s="227"/>
      <c r="D156" s="228" t="s">
        <v>129</v>
      </c>
      <c r="E156" s="229" t="s">
        <v>19</v>
      </c>
      <c r="F156" s="230" t="s">
        <v>167</v>
      </c>
      <c r="G156" s="227"/>
      <c r="H156" s="231">
        <v>28.658000000000001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129</v>
      </c>
      <c r="AU156" s="237" t="s">
        <v>84</v>
      </c>
      <c r="AV156" s="13" t="s">
        <v>84</v>
      </c>
      <c r="AW156" s="13" t="s">
        <v>36</v>
      </c>
      <c r="AX156" s="13" t="s">
        <v>74</v>
      </c>
      <c r="AY156" s="237" t="s">
        <v>119</v>
      </c>
    </row>
    <row r="157" s="13" customFormat="1">
      <c r="A157" s="13"/>
      <c r="B157" s="226"/>
      <c r="C157" s="227"/>
      <c r="D157" s="228" t="s">
        <v>129</v>
      </c>
      <c r="E157" s="229" t="s">
        <v>19</v>
      </c>
      <c r="F157" s="230" t="s">
        <v>168</v>
      </c>
      <c r="G157" s="227"/>
      <c r="H157" s="231">
        <v>1.47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129</v>
      </c>
      <c r="AU157" s="237" t="s">
        <v>84</v>
      </c>
      <c r="AV157" s="13" t="s">
        <v>84</v>
      </c>
      <c r="AW157" s="13" t="s">
        <v>36</v>
      </c>
      <c r="AX157" s="13" t="s">
        <v>74</v>
      </c>
      <c r="AY157" s="237" t="s">
        <v>119</v>
      </c>
    </row>
    <row r="158" s="15" customFormat="1">
      <c r="A158" s="15"/>
      <c r="B158" s="248"/>
      <c r="C158" s="249"/>
      <c r="D158" s="228" t="s">
        <v>129</v>
      </c>
      <c r="E158" s="250" t="s">
        <v>19</v>
      </c>
      <c r="F158" s="251" t="s">
        <v>156</v>
      </c>
      <c r="G158" s="249"/>
      <c r="H158" s="252">
        <v>108.075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129</v>
      </c>
      <c r="AU158" s="258" t="s">
        <v>84</v>
      </c>
      <c r="AV158" s="15" t="s">
        <v>125</v>
      </c>
      <c r="AW158" s="15" t="s">
        <v>36</v>
      </c>
      <c r="AX158" s="15" t="s">
        <v>82</v>
      </c>
      <c r="AY158" s="258" t="s">
        <v>119</v>
      </c>
    </row>
    <row r="159" s="2" customFormat="1" ht="24.15" customHeight="1">
      <c r="A159" s="40"/>
      <c r="B159" s="41"/>
      <c r="C159" s="207" t="s">
        <v>189</v>
      </c>
      <c r="D159" s="207" t="s">
        <v>121</v>
      </c>
      <c r="E159" s="208" t="s">
        <v>190</v>
      </c>
      <c r="F159" s="209" t="s">
        <v>191</v>
      </c>
      <c r="G159" s="210" t="s">
        <v>143</v>
      </c>
      <c r="H159" s="211">
        <v>108.075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45</v>
      </c>
      <c r="O159" s="8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125</v>
      </c>
      <c r="AT159" s="219" t="s">
        <v>121</v>
      </c>
      <c r="AU159" s="219" t="s">
        <v>84</v>
      </c>
      <c r="AY159" s="19" t="s">
        <v>119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82</v>
      </c>
      <c r="BK159" s="220">
        <f>ROUND(I159*H159,2)</f>
        <v>0</v>
      </c>
      <c r="BL159" s="19" t="s">
        <v>125</v>
      </c>
      <c r="BM159" s="219" t="s">
        <v>192</v>
      </c>
    </row>
    <row r="160" s="2" customFormat="1">
      <c r="A160" s="40"/>
      <c r="B160" s="41"/>
      <c r="C160" s="42"/>
      <c r="D160" s="221" t="s">
        <v>127</v>
      </c>
      <c r="E160" s="42"/>
      <c r="F160" s="222" t="s">
        <v>193</v>
      </c>
      <c r="G160" s="42"/>
      <c r="H160" s="42"/>
      <c r="I160" s="223"/>
      <c r="J160" s="42"/>
      <c r="K160" s="42"/>
      <c r="L160" s="46"/>
      <c r="M160" s="224"/>
      <c r="N160" s="22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127</v>
      </c>
      <c r="AU160" s="19" t="s">
        <v>84</v>
      </c>
    </row>
    <row r="161" s="13" customFormat="1">
      <c r="A161" s="13"/>
      <c r="B161" s="226"/>
      <c r="C161" s="227"/>
      <c r="D161" s="228" t="s">
        <v>129</v>
      </c>
      <c r="E161" s="229" t="s">
        <v>19</v>
      </c>
      <c r="F161" s="230" t="s">
        <v>162</v>
      </c>
      <c r="G161" s="227"/>
      <c r="H161" s="231">
        <v>57.597999999999999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129</v>
      </c>
      <c r="AU161" s="237" t="s">
        <v>84</v>
      </c>
      <c r="AV161" s="13" t="s">
        <v>84</v>
      </c>
      <c r="AW161" s="13" t="s">
        <v>36</v>
      </c>
      <c r="AX161" s="13" t="s">
        <v>74</v>
      </c>
      <c r="AY161" s="237" t="s">
        <v>119</v>
      </c>
    </row>
    <row r="162" s="14" customFormat="1">
      <c r="A162" s="14"/>
      <c r="B162" s="238"/>
      <c r="C162" s="239"/>
      <c r="D162" s="228" t="s">
        <v>129</v>
      </c>
      <c r="E162" s="240" t="s">
        <v>19</v>
      </c>
      <c r="F162" s="241" t="s">
        <v>149</v>
      </c>
      <c r="G162" s="239"/>
      <c r="H162" s="240" t="s">
        <v>19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129</v>
      </c>
      <c r="AU162" s="247" t="s">
        <v>84</v>
      </c>
      <c r="AV162" s="14" t="s">
        <v>82</v>
      </c>
      <c r="AW162" s="14" t="s">
        <v>36</v>
      </c>
      <c r="AX162" s="14" t="s">
        <v>74</v>
      </c>
      <c r="AY162" s="247" t="s">
        <v>119</v>
      </c>
    </row>
    <row r="163" s="13" customFormat="1">
      <c r="A163" s="13"/>
      <c r="B163" s="226"/>
      <c r="C163" s="227"/>
      <c r="D163" s="228" t="s">
        <v>129</v>
      </c>
      <c r="E163" s="229" t="s">
        <v>19</v>
      </c>
      <c r="F163" s="230" t="s">
        <v>163</v>
      </c>
      <c r="G163" s="227"/>
      <c r="H163" s="231">
        <v>-0.27100000000000002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129</v>
      </c>
      <c r="AU163" s="237" t="s">
        <v>84</v>
      </c>
      <c r="AV163" s="13" t="s">
        <v>84</v>
      </c>
      <c r="AW163" s="13" t="s">
        <v>36</v>
      </c>
      <c r="AX163" s="13" t="s">
        <v>74</v>
      </c>
      <c r="AY163" s="237" t="s">
        <v>119</v>
      </c>
    </row>
    <row r="164" s="13" customFormat="1">
      <c r="A164" s="13"/>
      <c r="B164" s="226"/>
      <c r="C164" s="227"/>
      <c r="D164" s="228" t="s">
        <v>129</v>
      </c>
      <c r="E164" s="229" t="s">
        <v>19</v>
      </c>
      <c r="F164" s="230" t="s">
        <v>164</v>
      </c>
      <c r="G164" s="227"/>
      <c r="H164" s="231">
        <v>4.7160000000000002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129</v>
      </c>
      <c r="AU164" s="237" t="s">
        <v>84</v>
      </c>
      <c r="AV164" s="13" t="s">
        <v>84</v>
      </c>
      <c r="AW164" s="13" t="s">
        <v>36</v>
      </c>
      <c r="AX164" s="13" t="s">
        <v>74</v>
      </c>
      <c r="AY164" s="237" t="s">
        <v>119</v>
      </c>
    </row>
    <row r="165" s="13" customFormat="1">
      <c r="A165" s="13"/>
      <c r="B165" s="226"/>
      <c r="C165" s="227"/>
      <c r="D165" s="228" t="s">
        <v>129</v>
      </c>
      <c r="E165" s="229" t="s">
        <v>19</v>
      </c>
      <c r="F165" s="230" t="s">
        <v>165</v>
      </c>
      <c r="G165" s="227"/>
      <c r="H165" s="231">
        <v>11.430999999999999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129</v>
      </c>
      <c r="AU165" s="237" t="s">
        <v>84</v>
      </c>
      <c r="AV165" s="13" t="s">
        <v>84</v>
      </c>
      <c r="AW165" s="13" t="s">
        <v>36</v>
      </c>
      <c r="AX165" s="13" t="s">
        <v>74</v>
      </c>
      <c r="AY165" s="237" t="s">
        <v>119</v>
      </c>
    </row>
    <row r="166" s="13" customFormat="1">
      <c r="A166" s="13"/>
      <c r="B166" s="226"/>
      <c r="C166" s="227"/>
      <c r="D166" s="228" t="s">
        <v>129</v>
      </c>
      <c r="E166" s="229" t="s">
        <v>19</v>
      </c>
      <c r="F166" s="230" t="s">
        <v>166</v>
      </c>
      <c r="G166" s="227"/>
      <c r="H166" s="231">
        <v>4.4729999999999999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129</v>
      </c>
      <c r="AU166" s="237" t="s">
        <v>84</v>
      </c>
      <c r="AV166" s="13" t="s">
        <v>84</v>
      </c>
      <c r="AW166" s="13" t="s">
        <v>36</v>
      </c>
      <c r="AX166" s="13" t="s">
        <v>74</v>
      </c>
      <c r="AY166" s="237" t="s">
        <v>119</v>
      </c>
    </row>
    <row r="167" s="13" customFormat="1">
      <c r="A167" s="13"/>
      <c r="B167" s="226"/>
      <c r="C167" s="227"/>
      <c r="D167" s="228" t="s">
        <v>129</v>
      </c>
      <c r="E167" s="229" t="s">
        <v>19</v>
      </c>
      <c r="F167" s="230" t="s">
        <v>167</v>
      </c>
      <c r="G167" s="227"/>
      <c r="H167" s="231">
        <v>28.658000000000001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129</v>
      </c>
      <c r="AU167" s="237" t="s">
        <v>84</v>
      </c>
      <c r="AV167" s="13" t="s">
        <v>84</v>
      </c>
      <c r="AW167" s="13" t="s">
        <v>36</v>
      </c>
      <c r="AX167" s="13" t="s">
        <v>74</v>
      </c>
      <c r="AY167" s="237" t="s">
        <v>119</v>
      </c>
    </row>
    <row r="168" s="13" customFormat="1">
      <c r="A168" s="13"/>
      <c r="B168" s="226"/>
      <c r="C168" s="227"/>
      <c r="D168" s="228" t="s">
        <v>129</v>
      </c>
      <c r="E168" s="229" t="s">
        <v>19</v>
      </c>
      <c r="F168" s="230" t="s">
        <v>168</v>
      </c>
      <c r="G168" s="227"/>
      <c r="H168" s="231">
        <v>1.47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129</v>
      </c>
      <c r="AU168" s="237" t="s">
        <v>84</v>
      </c>
      <c r="AV168" s="13" t="s">
        <v>84</v>
      </c>
      <c r="AW168" s="13" t="s">
        <v>36</v>
      </c>
      <c r="AX168" s="13" t="s">
        <v>74</v>
      </c>
      <c r="AY168" s="237" t="s">
        <v>119</v>
      </c>
    </row>
    <row r="169" s="15" customFormat="1">
      <c r="A169" s="15"/>
      <c r="B169" s="248"/>
      <c r="C169" s="249"/>
      <c r="D169" s="228" t="s">
        <v>129</v>
      </c>
      <c r="E169" s="250" t="s">
        <v>19</v>
      </c>
      <c r="F169" s="251" t="s">
        <v>156</v>
      </c>
      <c r="G169" s="249"/>
      <c r="H169" s="252">
        <v>108.075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129</v>
      </c>
      <c r="AU169" s="258" t="s">
        <v>84</v>
      </c>
      <c r="AV169" s="15" t="s">
        <v>125</v>
      </c>
      <c r="AW169" s="15" t="s">
        <v>36</v>
      </c>
      <c r="AX169" s="15" t="s">
        <v>82</v>
      </c>
      <c r="AY169" s="258" t="s">
        <v>119</v>
      </c>
    </row>
    <row r="170" s="2" customFormat="1" ht="24.15" customHeight="1">
      <c r="A170" s="40"/>
      <c r="B170" s="41"/>
      <c r="C170" s="207" t="s">
        <v>194</v>
      </c>
      <c r="D170" s="207" t="s">
        <v>121</v>
      </c>
      <c r="E170" s="208" t="s">
        <v>195</v>
      </c>
      <c r="F170" s="209" t="s">
        <v>196</v>
      </c>
      <c r="G170" s="210" t="s">
        <v>143</v>
      </c>
      <c r="H170" s="211">
        <v>524.10599999999999</v>
      </c>
      <c r="I170" s="212"/>
      <c r="J170" s="213">
        <f>ROUND(I170*H170,2)</f>
        <v>0</v>
      </c>
      <c r="K170" s="214"/>
      <c r="L170" s="46"/>
      <c r="M170" s="215" t="s">
        <v>19</v>
      </c>
      <c r="N170" s="216" t="s">
        <v>45</v>
      </c>
      <c r="O170" s="86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125</v>
      </c>
      <c r="AT170" s="219" t="s">
        <v>121</v>
      </c>
      <c r="AU170" s="219" t="s">
        <v>84</v>
      </c>
      <c r="AY170" s="19" t="s">
        <v>119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82</v>
      </c>
      <c r="BK170" s="220">
        <f>ROUND(I170*H170,2)</f>
        <v>0</v>
      </c>
      <c r="BL170" s="19" t="s">
        <v>125</v>
      </c>
      <c r="BM170" s="219" t="s">
        <v>197</v>
      </c>
    </row>
    <row r="171" s="2" customFormat="1">
      <c r="A171" s="40"/>
      <c r="B171" s="41"/>
      <c r="C171" s="42"/>
      <c r="D171" s="221" t="s">
        <v>127</v>
      </c>
      <c r="E171" s="42"/>
      <c r="F171" s="222" t="s">
        <v>198</v>
      </c>
      <c r="G171" s="42"/>
      <c r="H171" s="42"/>
      <c r="I171" s="223"/>
      <c r="J171" s="42"/>
      <c r="K171" s="42"/>
      <c r="L171" s="46"/>
      <c r="M171" s="224"/>
      <c r="N171" s="22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127</v>
      </c>
      <c r="AU171" s="19" t="s">
        <v>84</v>
      </c>
    </row>
    <row r="172" s="13" customFormat="1">
      <c r="A172" s="13"/>
      <c r="B172" s="226"/>
      <c r="C172" s="227"/>
      <c r="D172" s="228" t="s">
        <v>129</v>
      </c>
      <c r="E172" s="229" t="s">
        <v>19</v>
      </c>
      <c r="F172" s="230" t="s">
        <v>177</v>
      </c>
      <c r="G172" s="227"/>
      <c r="H172" s="231">
        <v>87.5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129</v>
      </c>
      <c r="AU172" s="237" t="s">
        <v>84</v>
      </c>
      <c r="AV172" s="13" t="s">
        <v>84</v>
      </c>
      <c r="AW172" s="13" t="s">
        <v>36</v>
      </c>
      <c r="AX172" s="13" t="s">
        <v>74</v>
      </c>
      <c r="AY172" s="237" t="s">
        <v>119</v>
      </c>
    </row>
    <row r="173" s="13" customFormat="1">
      <c r="A173" s="13"/>
      <c r="B173" s="226"/>
      <c r="C173" s="227"/>
      <c r="D173" s="228" t="s">
        <v>129</v>
      </c>
      <c r="E173" s="229" t="s">
        <v>19</v>
      </c>
      <c r="F173" s="230" t="s">
        <v>177</v>
      </c>
      <c r="G173" s="227"/>
      <c r="H173" s="231">
        <v>87.5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129</v>
      </c>
      <c r="AU173" s="237" t="s">
        <v>84</v>
      </c>
      <c r="AV173" s="13" t="s">
        <v>84</v>
      </c>
      <c r="AW173" s="13" t="s">
        <v>36</v>
      </c>
      <c r="AX173" s="13" t="s">
        <v>74</v>
      </c>
      <c r="AY173" s="237" t="s">
        <v>119</v>
      </c>
    </row>
    <row r="174" s="13" customFormat="1">
      <c r="A174" s="13"/>
      <c r="B174" s="226"/>
      <c r="C174" s="227"/>
      <c r="D174" s="228" t="s">
        <v>129</v>
      </c>
      <c r="E174" s="229" t="s">
        <v>19</v>
      </c>
      <c r="F174" s="230" t="s">
        <v>178</v>
      </c>
      <c r="G174" s="227"/>
      <c r="H174" s="231">
        <v>35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129</v>
      </c>
      <c r="AU174" s="237" t="s">
        <v>84</v>
      </c>
      <c r="AV174" s="13" t="s">
        <v>84</v>
      </c>
      <c r="AW174" s="13" t="s">
        <v>36</v>
      </c>
      <c r="AX174" s="13" t="s">
        <v>74</v>
      </c>
      <c r="AY174" s="237" t="s">
        <v>119</v>
      </c>
    </row>
    <row r="175" s="13" customFormat="1">
      <c r="A175" s="13"/>
      <c r="B175" s="226"/>
      <c r="C175" s="227"/>
      <c r="D175" s="228" t="s">
        <v>129</v>
      </c>
      <c r="E175" s="229" t="s">
        <v>19</v>
      </c>
      <c r="F175" s="230" t="s">
        <v>146</v>
      </c>
      <c r="G175" s="227"/>
      <c r="H175" s="231">
        <v>90.209000000000003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129</v>
      </c>
      <c r="AU175" s="237" t="s">
        <v>84</v>
      </c>
      <c r="AV175" s="13" t="s">
        <v>84</v>
      </c>
      <c r="AW175" s="13" t="s">
        <v>36</v>
      </c>
      <c r="AX175" s="13" t="s">
        <v>74</v>
      </c>
      <c r="AY175" s="237" t="s">
        <v>119</v>
      </c>
    </row>
    <row r="176" s="13" customFormat="1">
      <c r="A176" s="13"/>
      <c r="B176" s="226"/>
      <c r="C176" s="227"/>
      <c r="D176" s="228" t="s">
        <v>129</v>
      </c>
      <c r="E176" s="229" t="s">
        <v>19</v>
      </c>
      <c r="F176" s="230" t="s">
        <v>147</v>
      </c>
      <c r="G176" s="227"/>
      <c r="H176" s="231">
        <v>10.214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129</v>
      </c>
      <c r="AU176" s="237" t="s">
        <v>84</v>
      </c>
      <c r="AV176" s="13" t="s">
        <v>84</v>
      </c>
      <c r="AW176" s="13" t="s">
        <v>36</v>
      </c>
      <c r="AX176" s="13" t="s">
        <v>74</v>
      </c>
      <c r="AY176" s="237" t="s">
        <v>119</v>
      </c>
    </row>
    <row r="177" s="13" customFormat="1">
      <c r="A177" s="13"/>
      <c r="B177" s="226"/>
      <c r="C177" s="227"/>
      <c r="D177" s="228" t="s">
        <v>129</v>
      </c>
      <c r="E177" s="229" t="s">
        <v>19</v>
      </c>
      <c r="F177" s="230" t="s">
        <v>148</v>
      </c>
      <c r="G177" s="227"/>
      <c r="H177" s="231">
        <v>60.341000000000001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129</v>
      </c>
      <c r="AU177" s="237" t="s">
        <v>84</v>
      </c>
      <c r="AV177" s="13" t="s">
        <v>84</v>
      </c>
      <c r="AW177" s="13" t="s">
        <v>36</v>
      </c>
      <c r="AX177" s="13" t="s">
        <v>74</v>
      </c>
      <c r="AY177" s="237" t="s">
        <v>119</v>
      </c>
    </row>
    <row r="178" s="14" customFormat="1">
      <c r="A178" s="14"/>
      <c r="B178" s="238"/>
      <c r="C178" s="239"/>
      <c r="D178" s="228" t="s">
        <v>129</v>
      </c>
      <c r="E178" s="240" t="s">
        <v>19</v>
      </c>
      <c r="F178" s="241" t="s">
        <v>149</v>
      </c>
      <c r="G178" s="239"/>
      <c r="H178" s="240" t="s">
        <v>19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129</v>
      </c>
      <c r="AU178" s="247" t="s">
        <v>84</v>
      </c>
      <c r="AV178" s="14" t="s">
        <v>82</v>
      </c>
      <c r="AW178" s="14" t="s">
        <v>36</v>
      </c>
      <c r="AX178" s="14" t="s">
        <v>74</v>
      </c>
      <c r="AY178" s="247" t="s">
        <v>119</v>
      </c>
    </row>
    <row r="179" s="13" customFormat="1">
      <c r="A179" s="13"/>
      <c r="B179" s="226"/>
      <c r="C179" s="227"/>
      <c r="D179" s="228" t="s">
        <v>129</v>
      </c>
      <c r="E179" s="229" t="s">
        <v>19</v>
      </c>
      <c r="F179" s="230" t="s">
        <v>150</v>
      </c>
      <c r="G179" s="227"/>
      <c r="H179" s="231">
        <v>-0.23999999999999999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129</v>
      </c>
      <c r="AU179" s="237" t="s">
        <v>84</v>
      </c>
      <c r="AV179" s="13" t="s">
        <v>84</v>
      </c>
      <c r="AW179" s="13" t="s">
        <v>36</v>
      </c>
      <c r="AX179" s="13" t="s">
        <v>74</v>
      </c>
      <c r="AY179" s="237" t="s">
        <v>119</v>
      </c>
    </row>
    <row r="180" s="13" customFormat="1">
      <c r="A180" s="13"/>
      <c r="B180" s="226"/>
      <c r="C180" s="227"/>
      <c r="D180" s="228" t="s">
        <v>129</v>
      </c>
      <c r="E180" s="229" t="s">
        <v>19</v>
      </c>
      <c r="F180" s="230" t="s">
        <v>151</v>
      </c>
      <c r="G180" s="227"/>
      <c r="H180" s="231">
        <v>4.1769999999999996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129</v>
      </c>
      <c r="AU180" s="237" t="s">
        <v>84</v>
      </c>
      <c r="AV180" s="13" t="s">
        <v>84</v>
      </c>
      <c r="AW180" s="13" t="s">
        <v>36</v>
      </c>
      <c r="AX180" s="13" t="s">
        <v>74</v>
      </c>
      <c r="AY180" s="237" t="s">
        <v>119</v>
      </c>
    </row>
    <row r="181" s="13" customFormat="1">
      <c r="A181" s="13"/>
      <c r="B181" s="226"/>
      <c r="C181" s="227"/>
      <c r="D181" s="228" t="s">
        <v>129</v>
      </c>
      <c r="E181" s="229" t="s">
        <v>19</v>
      </c>
      <c r="F181" s="230" t="s">
        <v>152</v>
      </c>
      <c r="G181" s="227"/>
      <c r="H181" s="231">
        <v>10.125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129</v>
      </c>
      <c r="AU181" s="237" t="s">
        <v>84</v>
      </c>
      <c r="AV181" s="13" t="s">
        <v>84</v>
      </c>
      <c r="AW181" s="13" t="s">
        <v>36</v>
      </c>
      <c r="AX181" s="13" t="s">
        <v>74</v>
      </c>
      <c r="AY181" s="237" t="s">
        <v>119</v>
      </c>
    </row>
    <row r="182" s="13" customFormat="1">
      <c r="A182" s="13"/>
      <c r="B182" s="226"/>
      <c r="C182" s="227"/>
      <c r="D182" s="228" t="s">
        <v>129</v>
      </c>
      <c r="E182" s="229" t="s">
        <v>19</v>
      </c>
      <c r="F182" s="230" t="s">
        <v>153</v>
      </c>
      <c r="G182" s="227"/>
      <c r="H182" s="231">
        <v>3.9620000000000002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129</v>
      </c>
      <c r="AU182" s="237" t="s">
        <v>84</v>
      </c>
      <c r="AV182" s="13" t="s">
        <v>84</v>
      </c>
      <c r="AW182" s="13" t="s">
        <v>36</v>
      </c>
      <c r="AX182" s="13" t="s">
        <v>74</v>
      </c>
      <c r="AY182" s="237" t="s">
        <v>119</v>
      </c>
    </row>
    <row r="183" s="13" customFormat="1">
      <c r="A183" s="13"/>
      <c r="B183" s="226"/>
      <c r="C183" s="227"/>
      <c r="D183" s="228" t="s">
        <v>129</v>
      </c>
      <c r="E183" s="229" t="s">
        <v>19</v>
      </c>
      <c r="F183" s="230" t="s">
        <v>154</v>
      </c>
      <c r="G183" s="227"/>
      <c r="H183" s="231">
        <v>25.382999999999999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129</v>
      </c>
      <c r="AU183" s="237" t="s">
        <v>84</v>
      </c>
      <c r="AV183" s="13" t="s">
        <v>84</v>
      </c>
      <c r="AW183" s="13" t="s">
        <v>36</v>
      </c>
      <c r="AX183" s="13" t="s">
        <v>74</v>
      </c>
      <c r="AY183" s="237" t="s">
        <v>119</v>
      </c>
    </row>
    <row r="184" s="13" customFormat="1">
      <c r="A184" s="13"/>
      <c r="B184" s="226"/>
      <c r="C184" s="227"/>
      <c r="D184" s="228" t="s">
        <v>129</v>
      </c>
      <c r="E184" s="229" t="s">
        <v>19</v>
      </c>
      <c r="F184" s="230" t="s">
        <v>155</v>
      </c>
      <c r="G184" s="227"/>
      <c r="H184" s="231">
        <v>1.3020000000000001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129</v>
      </c>
      <c r="AU184" s="237" t="s">
        <v>84</v>
      </c>
      <c r="AV184" s="13" t="s">
        <v>84</v>
      </c>
      <c r="AW184" s="13" t="s">
        <v>36</v>
      </c>
      <c r="AX184" s="13" t="s">
        <v>74</v>
      </c>
      <c r="AY184" s="237" t="s">
        <v>119</v>
      </c>
    </row>
    <row r="185" s="13" customFormat="1">
      <c r="A185" s="13"/>
      <c r="B185" s="226"/>
      <c r="C185" s="227"/>
      <c r="D185" s="228" t="s">
        <v>129</v>
      </c>
      <c r="E185" s="229" t="s">
        <v>19</v>
      </c>
      <c r="F185" s="230" t="s">
        <v>179</v>
      </c>
      <c r="G185" s="227"/>
      <c r="H185" s="231">
        <v>5.3099999999999996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129</v>
      </c>
      <c r="AU185" s="237" t="s">
        <v>84</v>
      </c>
      <c r="AV185" s="13" t="s">
        <v>84</v>
      </c>
      <c r="AW185" s="13" t="s">
        <v>36</v>
      </c>
      <c r="AX185" s="13" t="s">
        <v>74</v>
      </c>
      <c r="AY185" s="237" t="s">
        <v>119</v>
      </c>
    </row>
    <row r="186" s="13" customFormat="1">
      <c r="A186" s="13"/>
      <c r="B186" s="226"/>
      <c r="C186" s="227"/>
      <c r="D186" s="228" t="s">
        <v>129</v>
      </c>
      <c r="E186" s="229" t="s">
        <v>19</v>
      </c>
      <c r="F186" s="230" t="s">
        <v>180</v>
      </c>
      <c r="G186" s="227"/>
      <c r="H186" s="231">
        <v>57.843000000000004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129</v>
      </c>
      <c r="AU186" s="237" t="s">
        <v>84</v>
      </c>
      <c r="AV186" s="13" t="s">
        <v>84</v>
      </c>
      <c r="AW186" s="13" t="s">
        <v>36</v>
      </c>
      <c r="AX186" s="13" t="s">
        <v>74</v>
      </c>
      <c r="AY186" s="237" t="s">
        <v>119</v>
      </c>
    </row>
    <row r="187" s="13" customFormat="1">
      <c r="A187" s="13"/>
      <c r="B187" s="226"/>
      <c r="C187" s="227"/>
      <c r="D187" s="228" t="s">
        <v>129</v>
      </c>
      <c r="E187" s="229" t="s">
        <v>19</v>
      </c>
      <c r="F187" s="230" t="s">
        <v>181</v>
      </c>
      <c r="G187" s="227"/>
      <c r="H187" s="231">
        <v>42.479999999999997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129</v>
      </c>
      <c r="AU187" s="237" t="s">
        <v>84</v>
      </c>
      <c r="AV187" s="13" t="s">
        <v>84</v>
      </c>
      <c r="AW187" s="13" t="s">
        <v>36</v>
      </c>
      <c r="AX187" s="13" t="s">
        <v>74</v>
      </c>
      <c r="AY187" s="237" t="s">
        <v>119</v>
      </c>
    </row>
    <row r="188" s="13" customFormat="1">
      <c r="A188" s="13"/>
      <c r="B188" s="226"/>
      <c r="C188" s="227"/>
      <c r="D188" s="228" t="s">
        <v>129</v>
      </c>
      <c r="E188" s="229" t="s">
        <v>19</v>
      </c>
      <c r="F188" s="230" t="s">
        <v>182</v>
      </c>
      <c r="G188" s="227"/>
      <c r="H188" s="231">
        <v>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129</v>
      </c>
      <c r="AU188" s="237" t="s">
        <v>84</v>
      </c>
      <c r="AV188" s="13" t="s">
        <v>84</v>
      </c>
      <c r="AW188" s="13" t="s">
        <v>36</v>
      </c>
      <c r="AX188" s="13" t="s">
        <v>74</v>
      </c>
      <c r="AY188" s="237" t="s">
        <v>119</v>
      </c>
    </row>
    <row r="189" s="15" customFormat="1">
      <c r="A189" s="15"/>
      <c r="B189" s="248"/>
      <c r="C189" s="249"/>
      <c r="D189" s="228" t="s">
        <v>129</v>
      </c>
      <c r="E189" s="250" t="s">
        <v>19</v>
      </c>
      <c r="F189" s="251" t="s">
        <v>156</v>
      </c>
      <c r="G189" s="249"/>
      <c r="H189" s="252">
        <v>524.10599999999999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129</v>
      </c>
      <c r="AU189" s="258" t="s">
        <v>84</v>
      </c>
      <c r="AV189" s="15" t="s">
        <v>125</v>
      </c>
      <c r="AW189" s="15" t="s">
        <v>36</v>
      </c>
      <c r="AX189" s="15" t="s">
        <v>82</v>
      </c>
      <c r="AY189" s="258" t="s">
        <v>119</v>
      </c>
    </row>
    <row r="190" s="2" customFormat="1" ht="16.5" customHeight="1">
      <c r="A190" s="40"/>
      <c r="B190" s="41"/>
      <c r="C190" s="207" t="s">
        <v>199</v>
      </c>
      <c r="D190" s="207" t="s">
        <v>121</v>
      </c>
      <c r="E190" s="208" t="s">
        <v>200</v>
      </c>
      <c r="F190" s="209" t="s">
        <v>201</v>
      </c>
      <c r="G190" s="210" t="s">
        <v>124</v>
      </c>
      <c r="H190" s="211">
        <v>350</v>
      </c>
      <c r="I190" s="212"/>
      <c r="J190" s="213">
        <f>ROUND(I190*H190,2)</f>
        <v>0</v>
      </c>
      <c r="K190" s="214"/>
      <c r="L190" s="46"/>
      <c r="M190" s="215" t="s">
        <v>19</v>
      </c>
      <c r="N190" s="216" t="s">
        <v>45</v>
      </c>
      <c r="O190" s="86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9" t="s">
        <v>125</v>
      </c>
      <c r="AT190" s="219" t="s">
        <v>121</v>
      </c>
      <c r="AU190" s="219" t="s">
        <v>84</v>
      </c>
      <c r="AY190" s="19" t="s">
        <v>119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82</v>
      </c>
      <c r="BK190" s="220">
        <f>ROUND(I190*H190,2)</f>
        <v>0</v>
      </c>
      <c r="BL190" s="19" t="s">
        <v>125</v>
      </c>
      <c r="BM190" s="219" t="s">
        <v>202</v>
      </c>
    </row>
    <row r="191" s="2" customFormat="1">
      <c r="A191" s="40"/>
      <c r="B191" s="41"/>
      <c r="C191" s="42"/>
      <c r="D191" s="221" t="s">
        <v>127</v>
      </c>
      <c r="E191" s="42"/>
      <c r="F191" s="222" t="s">
        <v>203</v>
      </c>
      <c r="G191" s="42"/>
      <c r="H191" s="42"/>
      <c r="I191" s="223"/>
      <c r="J191" s="42"/>
      <c r="K191" s="42"/>
      <c r="L191" s="46"/>
      <c r="M191" s="224"/>
      <c r="N191" s="22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127</v>
      </c>
      <c r="AU191" s="19" t="s">
        <v>84</v>
      </c>
    </row>
    <row r="192" s="13" customFormat="1">
      <c r="A192" s="13"/>
      <c r="B192" s="226"/>
      <c r="C192" s="227"/>
      <c r="D192" s="228" t="s">
        <v>129</v>
      </c>
      <c r="E192" s="229" t="s">
        <v>19</v>
      </c>
      <c r="F192" s="230" t="s">
        <v>204</v>
      </c>
      <c r="G192" s="227"/>
      <c r="H192" s="231">
        <v>350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129</v>
      </c>
      <c r="AU192" s="237" t="s">
        <v>84</v>
      </c>
      <c r="AV192" s="13" t="s">
        <v>84</v>
      </c>
      <c r="AW192" s="13" t="s">
        <v>36</v>
      </c>
      <c r="AX192" s="13" t="s">
        <v>82</v>
      </c>
      <c r="AY192" s="237" t="s">
        <v>119</v>
      </c>
    </row>
    <row r="193" s="2" customFormat="1" ht="21.75" customHeight="1">
      <c r="A193" s="40"/>
      <c r="B193" s="41"/>
      <c r="C193" s="207" t="s">
        <v>205</v>
      </c>
      <c r="D193" s="207" t="s">
        <v>121</v>
      </c>
      <c r="E193" s="208" t="s">
        <v>206</v>
      </c>
      <c r="F193" s="209" t="s">
        <v>207</v>
      </c>
      <c r="G193" s="210" t="s">
        <v>124</v>
      </c>
      <c r="H193" s="211">
        <v>147.375</v>
      </c>
      <c r="I193" s="212"/>
      <c r="J193" s="213">
        <f>ROUND(I193*H193,2)</f>
        <v>0</v>
      </c>
      <c r="K193" s="214"/>
      <c r="L193" s="46"/>
      <c r="M193" s="215" t="s">
        <v>19</v>
      </c>
      <c r="N193" s="216" t="s">
        <v>45</v>
      </c>
      <c r="O193" s="8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9" t="s">
        <v>125</v>
      </c>
      <c r="AT193" s="219" t="s">
        <v>121</v>
      </c>
      <c r="AU193" s="219" t="s">
        <v>84</v>
      </c>
      <c r="AY193" s="19" t="s">
        <v>119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9" t="s">
        <v>82</v>
      </c>
      <c r="BK193" s="220">
        <f>ROUND(I193*H193,2)</f>
        <v>0</v>
      </c>
      <c r="BL193" s="19" t="s">
        <v>125</v>
      </c>
      <c r="BM193" s="219" t="s">
        <v>208</v>
      </c>
    </row>
    <row r="194" s="2" customFormat="1">
      <c r="A194" s="40"/>
      <c r="B194" s="41"/>
      <c r="C194" s="42"/>
      <c r="D194" s="221" t="s">
        <v>127</v>
      </c>
      <c r="E194" s="42"/>
      <c r="F194" s="222" t="s">
        <v>209</v>
      </c>
      <c r="G194" s="42"/>
      <c r="H194" s="42"/>
      <c r="I194" s="223"/>
      <c r="J194" s="42"/>
      <c r="K194" s="42"/>
      <c r="L194" s="46"/>
      <c r="M194" s="224"/>
      <c r="N194" s="22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127</v>
      </c>
      <c r="AU194" s="19" t="s">
        <v>84</v>
      </c>
    </row>
    <row r="195" s="13" customFormat="1">
      <c r="A195" s="13"/>
      <c r="B195" s="226"/>
      <c r="C195" s="227"/>
      <c r="D195" s="228" t="s">
        <v>129</v>
      </c>
      <c r="E195" s="229" t="s">
        <v>19</v>
      </c>
      <c r="F195" s="230" t="s">
        <v>210</v>
      </c>
      <c r="G195" s="227"/>
      <c r="H195" s="231">
        <v>147.375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129</v>
      </c>
      <c r="AU195" s="237" t="s">
        <v>84</v>
      </c>
      <c r="AV195" s="13" t="s">
        <v>84</v>
      </c>
      <c r="AW195" s="13" t="s">
        <v>36</v>
      </c>
      <c r="AX195" s="13" t="s">
        <v>82</v>
      </c>
      <c r="AY195" s="237" t="s">
        <v>119</v>
      </c>
    </row>
    <row r="196" s="12" customFormat="1" ht="22.8" customHeight="1">
      <c r="A196" s="12"/>
      <c r="B196" s="191"/>
      <c r="C196" s="192"/>
      <c r="D196" s="193" t="s">
        <v>73</v>
      </c>
      <c r="E196" s="205" t="s">
        <v>84</v>
      </c>
      <c r="F196" s="205" t="s">
        <v>211</v>
      </c>
      <c r="G196" s="192"/>
      <c r="H196" s="192"/>
      <c r="I196" s="195"/>
      <c r="J196" s="206">
        <f>BK196</f>
        <v>0</v>
      </c>
      <c r="K196" s="192"/>
      <c r="L196" s="197"/>
      <c r="M196" s="198"/>
      <c r="N196" s="199"/>
      <c r="O196" s="199"/>
      <c r="P196" s="200">
        <f>SUM(P197:P199)</f>
        <v>0</v>
      </c>
      <c r="Q196" s="199"/>
      <c r="R196" s="200">
        <f>SUM(R197:R199)</f>
        <v>24.562800000000003</v>
      </c>
      <c r="S196" s="199"/>
      <c r="T196" s="201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82</v>
      </c>
      <c r="AT196" s="203" t="s">
        <v>73</v>
      </c>
      <c r="AU196" s="203" t="s">
        <v>82</v>
      </c>
      <c r="AY196" s="202" t="s">
        <v>119</v>
      </c>
      <c r="BK196" s="204">
        <f>SUM(BK197:BK199)</f>
        <v>0</v>
      </c>
    </row>
    <row r="197" s="2" customFormat="1" ht="33" customHeight="1">
      <c r="A197" s="40"/>
      <c r="B197" s="41"/>
      <c r="C197" s="207" t="s">
        <v>212</v>
      </c>
      <c r="D197" s="207" t="s">
        <v>121</v>
      </c>
      <c r="E197" s="208" t="s">
        <v>213</v>
      </c>
      <c r="F197" s="209" t="s">
        <v>214</v>
      </c>
      <c r="G197" s="210" t="s">
        <v>215</v>
      </c>
      <c r="H197" s="211">
        <v>120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45</v>
      </c>
      <c r="O197" s="86"/>
      <c r="P197" s="217">
        <f>O197*H197</f>
        <v>0</v>
      </c>
      <c r="Q197" s="217">
        <v>0.20469000000000001</v>
      </c>
      <c r="R197" s="217">
        <f>Q197*H197</f>
        <v>24.562800000000003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125</v>
      </c>
      <c r="AT197" s="219" t="s">
        <v>121</v>
      </c>
      <c r="AU197" s="219" t="s">
        <v>84</v>
      </c>
      <c r="AY197" s="19" t="s">
        <v>119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82</v>
      </c>
      <c r="BK197" s="220">
        <f>ROUND(I197*H197,2)</f>
        <v>0</v>
      </c>
      <c r="BL197" s="19" t="s">
        <v>125</v>
      </c>
      <c r="BM197" s="219" t="s">
        <v>216</v>
      </c>
    </row>
    <row r="198" s="2" customFormat="1">
      <c r="A198" s="40"/>
      <c r="B198" s="41"/>
      <c r="C198" s="42"/>
      <c r="D198" s="221" t="s">
        <v>127</v>
      </c>
      <c r="E198" s="42"/>
      <c r="F198" s="222" t="s">
        <v>217</v>
      </c>
      <c r="G198" s="42"/>
      <c r="H198" s="42"/>
      <c r="I198" s="223"/>
      <c r="J198" s="42"/>
      <c r="K198" s="42"/>
      <c r="L198" s="46"/>
      <c r="M198" s="224"/>
      <c r="N198" s="22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127</v>
      </c>
      <c r="AU198" s="19" t="s">
        <v>84</v>
      </c>
    </row>
    <row r="199" s="13" customFormat="1">
      <c r="A199" s="13"/>
      <c r="B199" s="226"/>
      <c r="C199" s="227"/>
      <c r="D199" s="228" t="s">
        <v>129</v>
      </c>
      <c r="E199" s="229" t="s">
        <v>19</v>
      </c>
      <c r="F199" s="230" t="s">
        <v>218</v>
      </c>
      <c r="G199" s="227"/>
      <c r="H199" s="231">
        <v>120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129</v>
      </c>
      <c r="AU199" s="237" t="s">
        <v>84</v>
      </c>
      <c r="AV199" s="13" t="s">
        <v>84</v>
      </c>
      <c r="AW199" s="13" t="s">
        <v>36</v>
      </c>
      <c r="AX199" s="13" t="s">
        <v>82</v>
      </c>
      <c r="AY199" s="237" t="s">
        <v>119</v>
      </c>
    </row>
    <row r="200" s="12" customFormat="1" ht="22.8" customHeight="1">
      <c r="A200" s="12"/>
      <c r="B200" s="191"/>
      <c r="C200" s="192"/>
      <c r="D200" s="193" t="s">
        <v>73</v>
      </c>
      <c r="E200" s="205" t="s">
        <v>135</v>
      </c>
      <c r="F200" s="205" t="s">
        <v>219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SUM(P201:P264)</f>
        <v>0</v>
      </c>
      <c r="Q200" s="199"/>
      <c r="R200" s="200">
        <f>SUM(R201:R264)</f>
        <v>14.061902559999998</v>
      </c>
      <c r="S200" s="199"/>
      <c r="T200" s="201">
        <f>SUM(T201:T264)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82</v>
      </c>
      <c r="AT200" s="203" t="s">
        <v>73</v>
      </c>
      <c r="AU200" s="203" t="s">
        <v>82</v>
      </c>
      <c r="AY200" s="202" t="s">
        <v>119</v>
      </c>
      <c r="BK200" s="204">
        <f>SUM(BK201:BK264)</f>
        <v>0</v>
      </c>
    </row>
    <row r="201" s="2" customFormat="1" ht="16.5" customHeight="1">
      <c r="A201" s="40"/>
      <c r="B201" s="41"/>
      <c r="C201" s="207" t="s">
        <v>220</v>
      </c>
      <c r="D201" s="207" t="s">
        <v>121</v>
      </c>
      <c r="E201" s="208" t="s">
        <v>221</v>
      </c>
      <c r="F201" s="209" t="s">
        <v>222</v>
      </c>
      <c r="G201" s="210" t="s">
        <v>143</v>
      </c>
      <c r="H201" s="211">
        <v>11.494999999999999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45</v>
      </c>
      <c r="O201" s="8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125</v>
      </c>
      <c r="AT201" s="219" t="s">
        <v>121</v>
      </c>
      <c r="AU201" s="219" t="s">
        <v>84</v>
      </c>
      <c r="AY201" s="19" t="s">
        <v>119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82</v>
      </c>
      <c r="BK201" s="220">
        <f>ROUND(I201*H201,2)</f>
        <v>0</v>
      </c>
      <c r="BL201" s="19" t="s">
        <v>125</v>
      </c>
      <c r="BM201" s="219" t="s">
        <v>223</v>
      </c>
    </row>
    <row r="202" s="2" customFormat="1">
      <c r="A202" s="40"/>
      <c r="B202" s="41"/>
      <c r="C202" s="42"/>
      <c r="D202" s="221" t="s">
        <v>127</v>
      </c>
      <c r="E202" s="42"/>
      <c r="F202" s="222" t="s">
        <v>224</v>
      </c>
      <c r="G202" s="42"/>
      <c r="H202" s="42"/>
      <c r="I202" s="223"/>
      <c r="J202" s="42"/>
      <c r="K202" s="42"/>
      <c r="L202" s="46"/>
      <c r="M202" s="224"/>
      <c r="N202" s="22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127</v>
      </c>
      <c r="AU202" s="19" t="s">
        <v>84</v>
      </c>
    </row>
    <row r="203" s="13" customFormat="1">
      <c r="A203" s="13"/>
      <c r="B203" s="226"/>
      <c r="C203" s="227"/>
      <c r="D203" s="228" t="s">
        <v>129</v>
      </c>
      <c r="E203" s="229" t="s">
        <v>19</v>
      </c>
      <c r="F203" s="230" t="s">
        <v>225</v>
      </c>
      <c r="G203" s="227"/>
      <c r="H203" s="231">
        <v>11.494999999999999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129</v>
      </c>
      <c r="AU203" s="237" t="s">
        <v>84</v>
      </c>
      <c r="AV203" s="13" t="s">
        <v>84</v>
      </c>
      <c r="AW203" s="13" t="s">
        <v>36</v>
      </c>
      <c r="AX203" s="13" t="s">
        <v>82</v>
      </c>
      <c r="AY203" s="237" t="s">
        <v>119</v>
      </c>
    </row>
    <row r="204" s="2" customFormat="1" ht="21.75" customHeight="1">
      <c r="A204" s="40"/>
      <c r="B204" s="41"/>
      <c r="C204" s="207" t="s">
        <v>226</v>
      </c>
      <c r="D204" s="207" t="s">
        <v>121</v>
      </c>
      <c r="E204" s="208" t="s">
        <v>227</v>
      </c>
      <c r="F204" s="209" t="s">
        <v>228</v>
      </c>
      <c r="G204" s="210" t="s">
        <v>124</v>
      </c>
      <c r="H204" s="211">
        <v>52.613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45</v>
      </c>
      <c r="O204" s="86"/>
      <c r="P204" s="217">
        <f>O204*H204</f>
        <v>0</v>
      </c>
      <c r="Q204" s="217">
        <v>0.025190000000000001</v>
      </c>
      <c r="R204" s="217">
        <f>Q204*H204</f>
        <v>1.32532147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125</v>
      </c>
      <c r="AT204" s="219" t="s">
        <v>121</v>
      </c>
      <c r="AU204" s="219" t="s">
        <v>84</v>
      </c>
      <c r="AY204" s="19" t="s">
        <v>119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82</v>
      </c>
      <c r="BK204" s="220">
        <f>ROUND(I204*H204,2)</f>
        <v>0</v>
      </c>
      <c r="BL204" s="19" t="s">
        <v>125</v>
      </c>
      <c r="BM204" s="219" t="s">
        <v>229</v>
      </c>
    </row>
    <row r="205" s="2" customFormat="1">
      <c r="A205" s="40"/>
      <c r="B205" s="41"/>
      <c r="C205" s="42"/>
      <c r="D205" s="221" t="s">
        <v>127</v>
      </c>
      <c r="E205" s="42"/>
      <c r="F205" s="222" t="s">
        <v>230</v>
      </c>
      <c r="G205" s="42"/>
      <c r="H205" s="42"/>
      <c r="I205" s="223"/>
      <c r="J205" s="42"/>
      <c r="K205" s="42"/>
      <c r="L205" s="46"/>
      <c r="M205" s="224"/>
      <c r="N205" s="22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127</v>
      </c>
      <c r="AU205" s="19" t="s">
        <v>84</v>
      </c>
    </row>
    <row r="206" s="13" customFormat="1">
      <c r="A206" s="13"/>
      <c r="B206" s="226"/>
      <c r="C206" s="227"/>
      <c r="D206" s="228" t="s">
        <v>129</v>
      </c>
      <c r="E206" s="229" t="s">
        <v>19</v>
      </c>
      <c r="F206" s="230" t="s">
        <v>231</v>
      </c>
      <c r="G206" s="227"/>
      <c r="H206" s="231">
        <v>52.613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129</v>
      </c>
      <c r="AU206" s="237" t="s">
        <v>84</v>
      </c>
      <c r="AV206" s="13" t="s">
        <v>84</v>
      </c>
      <c r="AW206" s="13" t="s">
        <v>36</v>
      </c>
      <c r="AX206" s="13" t="s">
        <v>82</v>
      </c>
      <c r="AY206" s="237" t="s">
        <v>119</v>
      </c>
    </row>
    <row r="207" s="2" customFormat="1" ht="21.75" customHeight="1">
      <c r="A207" s="40"/>
      <c r="B207" s="41"/>
      <c r="C207" s="207" t="s">
        <v>8</v>
      </c>
      <c r="D207" s="207" t="s">
        <v>121</v>
      </c>
      <c r="E207" s="208" t="s">
        <v>232</v>
      </c>
      <c r="F207" s="209" t="s">
        <v>233</v>
      </c>
      <c r="G207" s="210" t="s">
        <v>124</v>
      </c>
      <c r="H207" s="211">
        <v>52.613</v>
      </c>
      <c r="I207" s="212"/>
      <c r="J207" s="213">
        <f>ROUND(I207*H207,2)</f>
        <v>0</v>
      </c>
      <c r="K207" s="214"/>
      <c r="L207" s="46"/>
      <c r="M207" s="215" t="s">
        <v>19</v>
      </c>
      <c r="N207" s="216" t="s">
        <v>45</v>
      </c>
      <c r="O207" s="86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9" t="s">
        <v>125</v>
      </c>
      <c r="AT207" s="219" t="s">
        <v>121</v>
      </c>
      <c r="AU207" s="219" t="s">
        <v>84</v>
      </c>
      <c r="AY207" s="19" t="s">
        <v>119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9" t="s">
        <v>82</v>
      </c>
      <c r="BK207" s="220">
        <f>ROUND(I207*H207,2)</f>
        <v>0</v>
      </c>
      <c r="BL207" s="19" t="s">
        <v>125</v>
      </c>
      <c r="BM207" s="219" t="s">
        <v>234</v>
      </c>
    </row>
    <row r="208" s="2" customFormat="1">
      <c r="A208" s="40"/>
      <c r="B208" s="41"/>
      <c r="C208" s="42"/>
      <c r="D208" s="221" t="s">
        <v>127</v>
      </c>
      <c r="E208" s="42"/>
      <c r="F208" s="222" t="s">
        <v>235</v>
      </c>
      <c r="G208" s="42"/>
      <c r="H208" s="42"/>
      <c r="I208" s="223"/>
      <c r="J208" s="42"/>
      <c r="K208" s="42"/>
      <c r="L208" s="46"/>
      <c r="M208" s="224"/>
      <c r="N208" s="22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127</v>
      </c>
      <c r="AU208" s="19" t="s">
        <v>84</v>
      </c>
    </row>
    <row r="209" s="13" customFormat="1">
      <c r="A209" s="13"/>
      <c r="B209" s="226"/>
      <c r="C209" s="227"/>
      <c r="D209" s="228" t="s">
        <v>129</v>
      </c>
      <c r="E209" s="229" t="s">
        <v>19</v>
      </c>
      <c r="F209" s="230" t="s">
        <v>231</v>
      </c>
      <c r="G209" s="227"/>
      <c r="H209" s="231">
        <v>52.613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129</v>
      </c>
      <c r="AU209" s="237" t="s">
        <v>84</v>
      </c>
      <c r="AV209" s="13" t="s">
        <v>84</v>
      </c>
      <c r="AW209" s="13" t="s">
        <v>36</v>
      </c>
      <c r="AX209" s="13" t="s">
        <v>82</v>
      </c>
      <c r="AY209" s="237" t="s">
        <v>119</v>
      </c>
    </row>
    <row r="210" s="2" customFormat="1" ht="16.5" customHeight="1">
      <c r="A210" s="40"/>
      <c r="B210" s="41"/>
      <c r="C210" s="207" t="s">
        <v>236</v>
      </c>
      <c r="D210" s="207" t="s">
        <v>121</v>
      </c>
      <c r="E210" s="208" t="s">
        <v>237</v>
      </c>
      <c r="F210" s="209" t="s">
        <v>238</v>
      </c>
      <c r="G210" s="210" t="s">
        <v>239</v>
      </c>
      <c r="H210" s="211">
        <v>1.4370000000000001</v>
      </c>
      <c r="I210" s="212"/>
      <c r="J210" s="213">
        <f>ROUND(I210*H210,2)</f>
        <v>0</v>
      </c>
      <c r="K210" s="214"/>
      <c r="L210" s="46"/>
      <c r="M210" s="215" t="s">
        <v>19</v>
      </c>
      <c r="N210" s="216" t="s">
        <v>45</v>
      </c>
      <c r="O210" s="86"/>
      <c r="P210" s="217">
        <f>O210*H210</f>
        <v>0</v>
      </c>
      <c r="Q210" s="217">
        <v>1.04741</v>
      </c>
      <c r="R210" s="217">
        <f>Q210*H210</f>
        <v>1.5051281700000001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125</v>
      </c>
      <c r="AT210" s="219" t="s">
        <v>121</v>
      </c>
      <c r="AU210" s="219" t="s">
        <v>84</v>
      </c>
      <c r="AY210" s="19" t="s">
        <v>119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82</v>
      </c>
      <c r="BK210" s="220">
        <f>ROUND(I210*H210,2)</f>
        <v>0</v>
      </c>
      <c r="BL210" s="19" t="s">
        <v>125</v>
      </c>
      <c r="BM210" s="219" t="s">
        <v>240</v>
      </c>
    </row>
    <row r="211" s="2" customFormat="1">
      <c r="A211" s="40"/>
      <c r="B211" s="41"/>
      <c r="C211" s="42"/>
      <c r="D211" s="221" t="s">
        <v>127</v>
      </c>
      <c r="E211" s="42"/>
      <c r="F211" s="222" t="s">
        <v>241</v>
      </c>
      <c r="G211" s="42"/>
      <c r="H211" s="42"/>
      <c r="I211" s="223"/>
      <c r="J211" s="42"/>
      <c r="K211" s="42"/>
      <c r="L211" s="46"/>
      <c r="M211" s="224"/>
      <c r="N211" s="22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127</v>
      </c>
      <c r="AU211" s="19" t="s">
        <v>84</v>
      </c>
    </row>
    <row r="212" s="13" customFormat="1">
      <c r="A212" s="13"/>
      <c r="B212" s="226"/>
      <c r="C212" s="227"/>
      <c r="D212" s="228" t="s">
        <v>129</v>
      </c>
      <c r="E212" s="229" t="s">
        <v>19</v>
      </c>
      <c r="F212" s="230" t="s">
        <v>242</v>
      </c>
      <c r="G212" s="227"/>
      <c r="H212" s="231">
        <v>1.4370000000000001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129</v>
      </c>
      <c r="AU212" s="237" t="s">
        <v>84</v>
      </c>
      <c r="AV212" s="13" t="s">
        <v>84</v>
      </c>
      <c r="AW212" s="13" t="s">
        <v>36</v>
      </c>
      <c r="AX212" s="13" t="s">
        <v>82</v>
      </c>
      <c r="AY212" s="237" t="s">
        <v>119</v>
      </c>
    </row>
    <row r="213" s="2" customFormat="1" ht="16.5" customHeight="1">
      <c r="A213" s="40"/>
      <c r="B213" s="41"/>
      <c r="C213" s="207" t="s">
        <v>243</v>
      </c>
      <c r="D213" s="207" t="s">
        <v>121</v>
      </c>
      <c r="E213" s="208" t="s">
        <v>244</v>
      </c>
      <c r="F213" s="209" t="s">
        <v>245</v>
      </c>
      <c r="G213" s="210" t="s">
        <v>143</v>
      </c>
      <c r="H213" s="211">
        <v>5.5999999999999996</v>
      </c>
      <c r="I213" s="212"/>
      <c r="J213" s="213">
        <f>ROUND(I213*H213,2)</f>
        <v>0</v>
      </c>
      <c r="K213" s="214"/>
      <c r="L213" s="46"/>
      <c r="M213" s="215" t="s">
        <v>19</v>
      </c>
      <c r="N213" s="216" t="s">
        <v>45</v>
      </c>
      <c r="O213" s="86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9" t="s">
        <v>125</v>
      </c>
      <c r="AT213" s="219" t="s">
        <v>121</v>
      </c>
      <c r="AU213" s="219" t="s">
        <v>84</v>
      </c>
      <c r="AY213" s="19" t="s">
        <v>119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9" t="s">
        <v>82</v>
      </c>
      <c r="BK213" s="220">
        <f>ROUND(I213*H213,2)</f>
        <v>0</v>
      </c>
      <c r="BL213" s="19" t="s">
        <v>125</v>
      </c>
      <c r="BM213" s="219" t="s">
        <v>246</v>
      </c>
    </row>
    <row r="214" s="2" customFormat="1">
      <c r="A214" s="40"/>
      <c r="B214" s="41"/>
      <c r="C214" s="42"/>
      <c r="D214" s="221" t="s">
        <v>127</v>
      </c>
      <c r="E214" s="42"/>
      <c r="F214" s="222" t="s">
        <v>247</v>
      </c>
      <c r="G214" s="42"/>
      <c r="H214" s="42"/>
      <c r="I214" s="223"/>
      <c r="J214" s="42"/>
      <c r="K214" s="42"/>
      <c r="L214" s="46"/>
      <c r="M214" s="224"/>
      <c r="N214" s="22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127</v>
      </c>
      <c r="AU214" s="19" t="s">
        <v>84</v>
      </c>
    </row>
    <row r="215" s="13" customFormat="1">
      <c r="A215" s="13"/>
      <c r="B215" s="226"/>
      <c r="C215" s="227"/>
      <c r="D215" s="228" t="s">
        <v>129</v>
      </c>
      <c r="E215" s="229" t="s">
        <v>19</v>
      </c>
      <c r="F215" s="230" t="s">
        <v>248</v>
      </c>
      <c r="G215" s="227"/>
      <c r="H215" s="231">
        <v>5.5999999999999996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129</v>
      </c>
      <c r="AU215" s="237" t="s">
        <v>84</v>
      </c>
      <c r="AV215" s="13" t="s">
        <v>84</v>
      </c>
      <c r="AW215" s="13" t="s">
        <v>36</v>
      </c>
      <c r="AX215" s="13" t="s">
        <v>82</v>
      </c>
      <c r="AY215" s="237" t="s">
        <v>119</v>
      </c>
    </row>
    <row r="216" s="2" customFormat="1" ht="16.5" customHeight="1">
      <c r="A216" s="40"/>
      <c r="B216" s="41"/>
      <c r="C216" s="207" t="s">
        <v>249</v>
      </c>
      <c r="D216" s="207" t="s">
        <v>121</v>
      </c>
      <c r="E216" s="208" t="s">
        <v>250</v>
      </c>
      <c r="F216" s="209" t="s">
        <v>251</v>
      </c>
      <c r="G216" s="210" t="s">
        <v>143</v>
      </c>
      <c r="H216" s="211">
        <v>75.513000000000005</v>
      </c>
      <c r="I216" s="212"/>
      <c r="J216" s="213">
        <f>ROUND(I216*H216,2)</f>
        <v>0</v>
      </c>
      <c r="K216" s="214"/>
      <c r="L216" s="46"/>
      <c r="M216" s="215" t="s">
        <v>19</v>
      </c>
      <c r="N216" s="216" t="s">
        <v>45</v>
      </c>
      <c r="O216" s="86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9" t="s">
        <v>125</v>
      </c>
      <c r="AT216" s="219" t="s">
        <v>121</v>
      </c>
      <c r="AU216" s="219" t="s">
        <v>84</v>
      </c>
      <c r="AY216" s="19" t="s">
        <v>119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9" t="s">
        <v>82</v>
      </c>
      <c r="BK216" s="220">
        <f>ROUND(I216*H216,2)</f>
        <v>0</v>
      </c>
      <c r="BL216" s="19" t="s">
        <v>125</v>
      </c>
      <c r="BM216" s="219" t="s">
        <v>252</v>
      </c>
    </row>
    <row r="217" s="2" customFormat="1">
      <c r="A217" s="40"/>
      <c r="B217" s="41"/>
      <c r="C217" s="42"/>
      <c r="D217" s="221" t="s">
        <v>127</v>
      </c>
      <c r="E217" s="42"/>
      <c r="F217" s="222" t="s">
        <v>253</v>
      </c>
      <c r="G217" s="42"/>
      <c r="H217" s="42"/>
      <c r="I217" s="223"/>
      <c r="J217" s="42"/>
      <c r="K217" s="42"/>
      <c r="L217" s="46"/>
      <c r="M217" s="224"/>
      <c r="N217" s="22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127</v>
      </c>
      <c r="AU217" s="19" t="s">
        <v>84</v>
      </c>
    </row>
    <row r="218" s="13" customFormat="1">
      <c r="A218" s="13"/>
      <c r="B218" s="226"/>
      <c r="C218" s="227"/>
      <c r="D218" s="228" t="s">
        <v>129</v>
      </c>
      <c r="E218" s="229" t="s">
        <v>19</v>
      </c>
      <c r="F218" s="230" t="s">
        <v>254</v>
      </c>
      <c r="G218" s="227"/>
      <c r="H218" s="231">
        <v>5.2140000000000004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129</v>
      </c>
      <c r="AU218" s="237" t="s">
        <v>84</v>
      </c>
      <c r="AV218" s="13" t="s">
        <v>84</v>
      </c>
      <c r="AW218" s="13" t="s">
        <v>36</v>
      </c>
      <c r="AX218" s="13" t="s">
        <v>74</v>
      </c>
      <c r="AY218" s="237" t="s">
        <v>119</v>
      </c>
    </row>
    <row r="219" s="13" customFormat="1">
      <c r="A219" s="13"/>
      <c r="B219" s="226"/>
      <c r="C219" s="227"/>
      <c r="D219" s="228" t="s">
        <v>129</v>
      </c>
      <c r="E219" s="229" t="s">
        <v>19</v>
      </c>
      <c r="F219" s="230" t="s">
        <v>255</v>
      </c>
      <c r="G219" s="227"/>
      <c r="H219" s="231">
        <v>29.475000000000001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129</v>
      </c>
      <c r="AU219" s="237" t="s">
        <v>84</v>
      </c>
      <c r="AV219" s="13" t="s">
        <v>84</v>
      </c>
      <c r="AW219" s="13" t="s">
        <v>36</v>
      </c>
      <c r="AX219" s="13" t="s">
        <v>74</v>
      </c>
      <c r="AY219" s="237" t="s">
        <v>119</v>
      </c>
    </row>
    <row r="220" s="13" customFormat="1">
      <c r="A220" s="13"/>
      <c r="B220" s="226"/>
      <c r="C220" s="227"/>
      <c r="D220" s="228" t="s">
        <v>129</v>
      </c>
      <c r="E220" s="229" t="s">
        <v>19</v>
      </c>
      <c r="F220" s="230" t="s">
        <v>256</v>
      </c>
      <c r="G220" s="227"/>
      <c r="H220" s="231">
        <v>6.1379999999999999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129</v>
      </c>
      <c r="AU220" s="237" t="s">
        <v>84</v>
      </c>
      <c r="AV220" s="13" t="s">
        <v>84</v>
      </c>
      <c r="AW220" s="13" t="s">
        <v>36</v>
      </c>
      <c r="AX220" s="13" t="s">
        <v>74</v>
      </c>
      <c r="AY220" s="237" t="s">
        <v>119</v>
      </c>
    </row>
    <row r="221" s="13" customFormat="1">
      <c r="A221" s="13"/>
      <c r="B221" s="226"/>
      <c r="C221" s="227"/>
      <c r="D221" s="228" t="s">
        <v>129</v>
      </c>
      <c r="E221" s="229" t="s">
        <v>19</v>
      </c>
      <c r="F221" s="230" t="s">
        <v>257</v>
      </c>
      <c r="G221" s="227"/>
      <c r="H221" s="231">
        <v>3.9060000000000001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129</v>
      </c>
      <c r="AU221" s="237" t="s">
        <v>84</v>
      </c>
      <c r="AV221" s="13" t="s">
        <v>84</v>
      </c>
      <c r="AW221" s="13" t="s">
        <v>36</v>
      </c>
      <c r="AX221" s="13" t="s">
        <v>74</v>
      </c>
      <c r="AY221" s="237" t="s">
        <v>119</v>
      </c>
    </row>
    <row r="222" s="13" customFormat="1">
      <c r="A222" s="13"/>
      <c r="B222" s="226"/>
      <c r="C222" s="227"/>
      <c r="D222" s="228" t="s">
        <v>129</v>
      </c>
      <c r="E222" s="229" t="s">
        <v>19</v>
      </c>
      <c r="F222" s="230" t="s">
        <v>258</v>
      </c>
      <c r="G222" s="227"/>
      <c r="H222" s="231">
        <v>6.532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129</v>
      </c>
      <c r="AU222" s="237" t="s">
        <v>84</v>
      </c>
      <c r="AV222" s="13" t="s">
        <v>84</v>
      </c>
      <c r="AW222" s="13" t="s">
        <v>36</v>
      </c>
      <c r="AX222" s="13" t="s">
        <v>74</v>
      </c>
      <c r="AY222" s="237" t="s">
        <v>119</v>
      </c>
    </row>
    <row r="223" s="13" customFormat="1">
      <c r="A223" s="13"/>
      <c r="B223" s="226"/>
      <c r="C223" s="227"/>
      <c r="D223" s="228" t="s">
        <v>129</v>
      </c>
      <c r="E223" s="229" t="s">
        <v>19</v>
      </c>
      <c r="F223" s="230" t="s">
        <v>259</v>
      </c>
      <c r="G223" s="227"/>
      <c r="H223" s="231">
        <v>6.0359999999999996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129</v>
      </c>
      <c r="AU223" s="237" t="s">
        <v>84</v>
      </c>
      <c r="AV223" s="13" t="s">
        <v>84</v>
      </c>
      <c r="AW223" s="13" t="s">
        <v>36</v>
      </c>
      <c r="AX223" s="13" t="s">
        <v>74</v>
      </c>
      <c r="AY223" s="237" t="s">
        <v>119</v>
      </c>
    </row>
    <row r="224" s="13" customFormat="1">
      <c r="A224" s="13"/>
      <c r="B224" s="226"/>
      <c r="C224" s="227"/>
      <c r="D224" s="228" t="s">
        <v>129</v>
      </c>
      <c r="E224" s="229" t="s">
        <v>19</v>
      </c>
      <c r="F224" s="230" t="s">
        <v>260</v>
      </c>
      <c r="G224" s="227"/>
      <c r="H224" s="231">
        <v>15.561999999999999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129</v>
      </c>
      <c r="AU224" s="237" t="s">
        <v>84</v>
      </c>
      <c r="AV224" s="13" t="s">
        <v>84</v>
      </c>
      <c r="AW224" s="13" t="s">
        <v>36</v>
      </c>
      <c r="AX224" s="13" t="s">
        <v>74</v>
      </c>
      <c r="AY224" s="237" t="s">
        <v>119</v>
      </c>
    </row>
    <row r="225" s="13" customFormat="1">
      <c r="A225" s="13"/>
      <c r="B225" s="226"/>
      <c r="C225" s="227"/>
      <c r="D225" s="228" t="s">
        <v>129</v>
      </c>
      <c r="E225" s="229" t="s">
        <v>19</v>
      </c>
      <c r="F225" s="230" t="s">
        <v>261</v>
      </c>
      <c r="G225" s="227"/>
      <c r="H225" s="231">
        <v>2.6499999999999999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129</v>
      </c>
      <c r="AU225" s="237" t="s">
        <v>84</v>
      </c>
      <c r="AV225" s="13" t="s">
        <v>84</v>
      </c>
      <c r="AW225" s="13" t="s">
        <v>36</v>
      </c>
      <c r="AX225" s="13" t="s">
        <v>74</v>
      </c>
      <c r="AY225" s="237" t="s">
        <v>119</v>
      </c>
    </row>
    <row r="226" s="15" customFormat="1">
      <c r="A226" s="15"/>
      <c r="B226" s="248"/>
      <c r="C226" s="249"/>
      <c r="D226" s="228" t="s">
        <v>129</v>
      </c>
      <c r="E226" s="250" t="s">
        <v>19</v>
      </c>
      <c r="F226" s="251" t="s">
        <v>156</v>
      </c>
      <c r="G226" s="249"/>
      <c r="H226" s="252">
        <v>75.513000000000005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129</v>
      </c>
      <c r="AU226" s="258" t="s">
        <v>84</v>
      </c>
      <c r="AV226" s="15" t="s">
        <v>125</v>
      </c>
      <c r="AW226" s="15" t="s">
        <v>36</v>
      </c>
      <c r="AX226" s="15" t="s">
        <v>82</v>
      </c>
      <c r="AY226" s="258" t="s">
        <v>119</v>
      </c>
    </row>
    <row r="227" s="2" customFormat="1" ht="16.5" customHeight="1">
      <c r="A227" s="40"/>
      <c r="B227" s="41"/>
      <c r="C227" s="207" t="s">
        <v>262</v>
      </c>
      <c r="D227" s="207" t="s">
        <v>121</v>
      </c>
      <c r="E227" s="208" t="s">
        <v>263</v>
      </c>
      <c r="F227" s="209" t="s">
        <v>264</v>
      </c>
      <c r="G227" s="210" t="s">
        <v>124</v>
      </c>
      <c r="H227" s="211">
        <v>267.14299999999997</v>
      </c>
      <c r="I227" s="212"/>
      <c r="J227" s="213">
        <f>ROUND(I227*H227,2)</f>
        <v>0</v>
      </c>
      <c r="K227" s="214"/>
      <c r="L227" s="46"/>
      <c r="M227" s="215" t="s">
        <v>19</v>
      </c>
      <c r="N227" s="216" t="s">
        <v>45</v>
      </c>
      <c r="O227" s="86"/>
      <c r="P227" s="217">
        <f>O227*H227</f>
        <v>0</v>
      </c>
      <c r="Q227" s="217">
        <v>0.0023700000000000001</v>
      </c>
      <c r="R227" s="217">
        <f>Q227*H227</f>
        <v>0.63312890999999993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125</v>
      </c>
      <c r="AT227" s="219" t="s">
        <v>121</v>
      </c>
      <c r="AU227" s="219" t="s">
        <v>84</v>
      </c>
      <c r="AY227" s="19" t="s">
        <v>119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82</v>
      </c>
      <c r="BK227" s="220">
        <f>ROUND(I227*H227,2)</f>
        <v>0</v>
      </c>
      <c r="BL227" s="19" t="s">
        <v>125</v>
      </c>
      <c r="BM227" s="219" t="s">
        <v>265</v>
      </c>
    </row>
    <row r="228" s="2" customFormat="1">
      <c r="A228" s="40"/>
      <c r="B228" s="41"/>
      <c r="C228" s="42"/>
      <c r="D228" s="221" t="s">
        <v>127</v>
      </c>
      <c r="E228" s="42"/>
      <c r="F228" s="222" t="s">
        <v>266</v>
      </c>
      <c r="G228" s="42"/>
      <c r="H228" s="42"/>
      <c r="I228" s="223"/>
      <c r="J228" s="42"/>
      <c r="K228" s="42"/>
      <c r="L228" s="46"/>
      <c r="M228" s="224"/>
      <c r="N228" s="22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127</v>
      </c>
      <c r="AU228" s="19" t="s">
        <v>84</v>
      </c>
    </row>
    <row r="229" s="13" customFormat="1">
      <c r="A229" s="13"/>
      <c r="B229" s="226"/>
      <c r="C229" s="227"/>
      <c r="D229" s="228" t="s">
        <v>129</v>
      </c>
      <c r="E229" s="229" t="s">
        <v>19</v>
      </c>
      <c r="F229" s="230" t="s">
        <v>267</v>
      </c>
      <c r="G229" s="227"/>
      <c r="H229" s="231">
        <v>47.159999999999997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129</v>
      </c>
      <c r="AU229" s="237" t="s">
        <v>84</v>
      </c>
      <c r="AV229" s="13" t="s">
        <v>84</v>
      </c>
      <c r="AW229" s="13" t="s">
        <v>36</v>
      </c>
      <c r="AX229" s="13" t="s">
        <v>74</v>
      </c>
      <c r="AY229" s="237" t="s">
        <v>119</v>
      </c>
    </row>
    <row r="230" s="13" customFormat="1">
      <c r="A230" s="13"/>
      <c r="B230" s="226"/>
      <c r="C230" s="227"/>
      <c r="D230" s="228" t="s">
        <v>129</v>
      </c>
      <c r="E230" s="229" t="s">
        <v>19</v>
      </c>
      <c r="F230" s="230" t="s">
        <v>268</v>
      </c>
      <c r="G230" s="227"/>
      <c r="H230" s="231">
        <v>30.690000000000001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129</v>
      </c>
      <c r="AU230" s="237" t="s">
        <v>84</v>
      </c>
      <c r="AV230" s="13" t="s">
        <v>84</v>
      </c>
      <c r="AW230" s="13" t="s">
        <v>36</v>
      </c>
      <c r="AX230" s="13" t="s">
        <v>74</v>
      </c>
      <c r="AY230" s="237" t="s">
        <v>119</v>
      </c>
    </row>
    <row r="231" s="13" customFormat="1">
      <c r="A231" s="13"/>
      <c r="B231" s="226"/>
      <c r="C231" s="227"/>
      <c r="D231" s="228" t="s">
        <v>129</v>
      </c>
      <c r="E231" s="229" t="s">
        <v>19</v>
      </c>
      <c r="F231" s="230" t="s">
        <v>269</v>
      </c>
      <c r="G231" s="227"/>
      <c r="H231" s="231">
        <v>19.530000000000001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129</v>
      </c>
      <c r="AU231" s="237" t="s">
        <v>84</v>
      </c>
      <c r="AV231" s="13" t="s">
        <v>84</v>
      </c>
      <c r="AW231" s="13" t="s">
        <v>36</v>
      </c>
      <c r="AX231" s="13" t="s">
        <v>74</v>
      </c>
      <c r="AY231" s="237" t="s">
        <v>119</v>
      </c>
    </row>
    <row r="232" s="13" customFormat="1">
      <c r="A232" s="13"/>
      <c r="B232" s="226"/>
      <c r="C232" s="227"/>
      <c r="D232" s="228" t="s">
        <v>129</v>
      </c>
      <c r="E232" s="229" t="s">
        <v>19</v>
      </c>
      <c r="F232" s="230" t="s">
        <v>270</v>
      </c>
      <c r="G232" s="227"/>
      <c r="H232" s="231">
        <v>32.659999999999997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129</v>
      </c>
      <c r="AU232" s="237" t="s">
        <v>84</v>
      </c>
      <c r="AV232" s="13" t="s">
        <v>84</v>
      </c>
      <c r="AW232" s="13" t="s">
        <v>36</v>
      </c>
      <c r="AX232" s="13" t="s">
        <v>74</v>
      </c>
      <c r="AY232" s="237" t="s">
        <v>119</v>
      </c>
    </row>
    <row r="233" s="13" customFormat="1">
      <c r="A233" s="13"/>
      <c r="B233" s="226"/>
      <c r="C233" s="227"/>
      <c r="D233" s="228" t="s">
        <v>129</v>
      </c>
      <c r="E233" s="229" t="s">
        <v>19</v>
      </c>
      <c r="F233" s="230" t="s">
        <v>271</v>
      </c>
      <c r="G233" s="227"/>
      <c r="H233" s="231">
        <v>33.32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129</v>
      </c>
      <c r="AU233" s="237" t="s">
        <v>84</v>
      </c>
      <c r="AV233" s="13" t="s">
        <v>84</v>
      </c>
      <c r="AW233" s="13" t="s">
        <v>36</v>
      </c>
      <c r="AX233" s="13" t="s">
        <v>74</v>
      </c>
      <c r="AY233" s="237" t="s">
        <v>119</v>
      </c>
    </row>
    <row r="234" s="13" customFormat="1">
      <c r="A234" s="13"/>
      <c r="B234" s="226"/>
      <c r="C234" s="227"/>
      <c r="D234" s="228" t="s">
        <v>129</v>
      </c>
      <c r="E234" s="229" t="s">
        <v>19</v>
      </c>
      <c r="F234" s="230" t="s">
        <v>272</v>
      </c>
      <c r="G234" s="227"/>
      <c r="H234" s="231">
        <v>77.811999999999998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129</v>
      </c>
      <c r="AU234" s="237" t="s">
        <v>84</v>
      </c>
      <c r="AV234" s="13" t="s">
        <v>84</v>
      </c>
      <c r="AW234" s="13" t="s">
        <v>36</v>
      </c>
      <c r="AX234" s="13" t="s">
        <v>74</v>
      </c>
      <c r="AY234" s="237" t="s">
        <v>119</v>
      </c>
    </row>
    <row r="235" s="13" customFormat="1">
      <c r="A235" s="13"/>
      <c r="B235" s="226"/>
      <c r="C235" s="227"/>
      <c r="D235" s="228" t="s">
        <v>129</v>
      </c>
      <c r="E235" s="229" t="s">
        <v>19</v>
      </c>
      <c r="F235" s="230" t="s">
        <v>273</v>
      </c>
      <c r="G235" s="227"/>
      <c r="H235" s="231">
        <v>13.25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129</v>
      </c>
      <c r="AU235" s="237" t="s">
        <v>84</v>
      </c>
      <c r="AV235" s="13" t="s">
        <v>84</v>
      </c>
      <c r="AW235" s="13" t="s">
        <v>36</v>
      </c>
      <c r="AX235" s="13" t="s">
        <v>74</v>
      </c>
      <c r="AY235" s="237" t="s">
        <v>119</v>
      </c>
    </row>
    <row r="236" s="16" customFormat="1">
      <c r="A236" s="16"/>
      <c r="B236" s="259"/>
      <c r="C236" s="260"/>
      <c r="D236" s="228" t="s">
        <v>129</v>
      </c>
      <c r="E236" s="261" t="s">
        <v>19</v>
      </c>
      <c r="F236" s="262" t="s">
        <v>169</v>
      </c>
      <c r="G236" s="260"/>
      <c r="H236" s="263">
        <v>254.42199999999997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129</v>
      </c>
      <c r="AU236" s="269" t="s">
        <v>84</v>
      </c>
      <c r="AV236" s="16" t="s">
        <v>135</v>
      </c>
      <c r="AW236" s="16" t="s">
        <v>36</v>
      </c>
      <c r="AX236" s="16" t="s">
        <v>74</v>
      </c>
      <c r="AY236" s="269" t="s">
        <v>119</v>
      </c>
    </row>
    <row r="237" s="13" customFormat="1">
      <c r="A237" s="13"/>
      <c r="B237" s="226"/>
      <c r="C237" s="227"/>
      <c r="D237" s="228" t="s">
        <v>129</v>
      </c>
      <c r="E237" s="229" t="s">
        <v>19</v>
      </c>
      <c r="F237" s="230" t="s">
        <v>274</v>
      </c>
      <c r="G237" s="227"/>
      <c r="H237" s="231">
        <v>267.14299999999997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129</v>
      </c>
      <c r="AU237" s="237" t="s">
        <v>84</v>
      </c>
      <c r="AV237" s="13" t="s">
        <v>84</v>
      </c>
      <c r="AW237" s="13" t="s">
        <v>36</v>
      </c>
      <c r="AX237" s="13" t="s">
        <v>82</v>
      </c>
      <c r="AY237" s="237" t="s">
        <v>119</v>
      </c>
    </row>
    <row r="238" s="2" customFormat="1" ht="16.5" customHeight="1">
      <c r="A238" s="40"/>
      <c r="B238" s="41"/>
      <c r="C238" s="207" t="s">
        <v>275</v>
      </c>
      <c r="D238" s="207" t="s">
        <v>121</v>
      </c>
      <c r="E238" s="208" t="s">
        <v>276</v>
      </c>
      <c r="F238" s="209" t="s">
        <v>277</v>
      </c>
      <c r="G238" s="210" t="s">
        <v>124</v>
      </c>
      <c r="H238" s="211">
        <v>267.14299999999997</v>
      </c>
      <c r="I238" s="212"/>
      <c r="J238" s="213">
        <f>ROUND(I238*H238,2)</f>
        <v>0</v>
      </c>
      <c r="K238" s="214"/>
      <c r="L238" s="46"/>
      <c r="M238" s="215" t="s">
        <v>19</v>
      </c>
      <c r="N238" s="216" t="s">
        <v>45</v>
      </c>
      <c r="O238" s="86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125</v>
      </c>
      <c r="AT238" s="219" t="s">
        <v>121</v>
      </c>
      <c r="AU238" s="219" t="s">
        <v>84</v>
      </c>
      <c r="AY238" s="19" t="s">
        <v>119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82</v>
      </c>
      <c r="BK238" s="220">
        <f>ROUND(I238*H238,2)</f>
        <v>0</v>
      </c>
      <c r="BL238" s="19" t="s">
        <v>125</v>
      </c>
      <c r="BM238" s="219" t="s">
        <v>278</v>
      </c>
    </row>
    <row r="239" s="2" customFormat="1">
      <c r="A239" s="40"/>
      <c r="B239" s="41"/>
      <c r="C239" s="42"/>
      <c r="D239" s="221" t="s">
        <v>127</v>
      </c>
      <c r="E239" s="42"/>
      <c r="F239" s="222" t="s">
        <v>279</v>
      </c>
      <c r="G239" s="42"/>
      <c r="H239" s="42"/>
      <c r="I239" s="223"/>
      <c r="J239" s="42"/>
      <c r="K239" s="42"/>
      <c r="L239" s="46"/>
      <c r="M239" s="224"/>
      <c r="N239" s="22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127</v>
      </c>
      <c r="AU239" s="19" t="s">
        <v>84</v>
      </c>
    </row>
    <row r="240" s="13" customFormat="1">
      <c r="A240" s="13"/>
      <c r="B240" s="226"/>
      <c r="C240" s="227"/>
      <c r="D240" s="228" t="s">
        <v>129</v>
      </c>
      <c r="E240" s="229" t="s">
        <v>19</v>
      </c>
      <c r="F240" s="230" t="s">
        <v>267</v>
      </c>
      <c r="G240" s="227"/>
      <c r="H240" s="231">
        <v>47.159999999999997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129</v>
      </c>
      <c r="AU240" s="237" t="s">
        <v>84</v>
      </c>
      <c r="AV240" s="13" t="s">
        <v>84</v>
      </c>
      <c r="AW240" s="13" t="s">
        <v>36</v>
      </c>
      <c r="AX240" s="13" t="s">
        <v>74</v>
      </c>
      <c r="AY240" s="237" t="s">
        <v>119</v>
      </c>
    </row>
    <row r="241" s="13" customFormat="1">
      <c r="A241" s="13"/>
      <c r="B241" s="226"/>
      <c r="C241" s="227"/>
      <c r="D241" s="228" t="s">
        <v>129</v>
      </c>
      <c r="E241" s="229" t="s">
        <v>19</v>
      </c>
      <c r="F241" s="230" t="s">
        <v>268</v>
      </c>
      <c r="G241" s="227"/>
      <c r="H241" s="231">
        <v>30.690000000000001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129</v>
      </c>
      <c r="AU241" s="237" t="s">
        <v>84</v>
      </c>
      <c r="AV241" s="13" t="s">
        <v>84</v>
      </c>
      <c r="AW241" s="13" t="s">
        <v>36</v>
      </c>
      <c r="AX241" s="13" t="s">
        <v>74</v>
      </c>
      <c r="AY241" s="237" t="s">
        <v>119</v>
      </c>
    </row>
    <row r="242" s="13" customFormat="1">
      <c r="A242" s="13"/>
      <c r="B242" s="226"/>
      <c r="C242" s="227"/>
      <c r="D242" s="228" t="s">
        <v>129</v>
      </c>
      <c r="E242" s="229" t="s">
        <v>19</v>
      </c>
      <c r="F242" s="230" t="s">
        <v>269</v>
      </c>
      <c r="G242" s="227"/>
      <c r="H242" s="231">
        <v>19.530000000000001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129</v>
      </c>
      <c r="AU242" s="237" t="s">
        <v>84</v>
      </c>
      <c r="AV242" s="13" t="s">
        <v>84</v>
      </c>
      <c r="AW242" s="13" t="s">
        <v>36</v>
      </c>
      <c r="AX242" s="13" t="s">
        <v>74</v>
      </c>
      <c r="AY242" s="237" t="s">
        <v>119</v>
      </c>
    </row>
    <row r="243" s="13" customFormat="1">
      <c r="A243" s="13"/>
      <c r="B243" s="226"/>
      <c r="C243" s="227"/>
      <c r="D243" s="228" t="s">
        <v>129</v>
      </c>
      <c r="E243" s="229" t="s">
        <v>19</v>
      </c>
      <c r="F243" s="230" t="s">
        <v>270</v>
      </c>
      <c r="G243" s="227"/>
      <c r="H243" s="231">
        <v>32.659999999999997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129</v>
      </c>
      <c r="AU243" s="237" t="s">
        <v>84</v>
      </c>
      <c r="AV243" s="13" t="s">
        <v>84</v>
      </c>
      <c r="AW243" s="13" t="s">
        <v>36</v>
      </c>
      <c r="AX243" s="13" t="s">
        <v>74</v>
      </c>
      <c r="AY243" s="237" t="s">
        <v>119</v>
      </c>
    </row>
    <row r="244" s="13" customFormat="1">
      <c r="A244" s="13"/>
      <c r="B244" s="226"/>
      <c r="C244" s="227"/>
      <c r="D244" s="228" t="s">
        <v>129</v>
      </c>
      <c r="E244" s="229" t="s">
        <v>19</v>
      </c>
      <c r="F244" s="230" t="s">
        <v>271</v>
      </c>
      <c r="G244" s="227"/>
      <c r="H244" s="231">
        <v>33.32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129</v>
      </c>
      <c r="AU244" s="237" t="s">
        <v>84</v>
      </c>
      <c r="AV244" s="13" t="s">
        <v>84</v>
      </c>
      <c r="AW244" s="13" t="s">
        <v>36</v>
      </c>
      <c r="AX244" s="13" t="s">
        <v>74</v>
      </c>
      <c r="AY244" s="237" t="s">
        <v>119</v>
      </c>
    </row>
    <row r="245" s="13" customFormat="1">
      <c r="A245" s="13"/>
      <c r="B245" s="226"/>
      <c r="C245" s="227"/>
      <c r="D245" s="228" t="s">
        <v>129</v>
      </c>
      <c r="E245" s="229" t="s">
        <v>19</v>
      </c>
      <c r="F245" s="230" t="s">
        <v>272</v>
      </c>
      <c r="G245" s="227"/>
      <c r="H245" s="231">
        <v>77.811999999999998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129</v>
      </c>
      <c r="AU245" s="237" t="s">
        <v>84</v>
      </c>
      <c r="AV245" s="13" t="s">
        <v>84</v>
      </c>
      <c r="AW245" s="13" t="s">
        <v>36</v>
      </c>
      <c r="AX245" s="13" t="s">
        <v>74</v>
      </c>
      <c r="AY245" s="237" t="s">
        <v>119</v>
      </c>
    </row>
    <row r="246" s="13" customFormat="1">
      <c r="A246" s="13"/>
      <c r="B246" s="226"/>
      <c r="C246" s="227"/>
      <c r="D246" s="228" t="s">
        <v>129</v>
      </c>
      <c r="E246" s="229" t="s">
        <v>19</v>
      </c>
      <c r="F246" s="230" t="s">
        <v>273</v>
      </c>
      <c r="G246" s="227"/>
      <c r="H246" s="231">
        <v>13.25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129</v>
      </c>
      <c r="AU246" s="237" t="s">
        <v>84</v>
      </c>
      <c r="AV246" s="13" t="s">
        <v>84</v>
      </c>
      <c r="AW246" s="13" t="s">
        <v>36</v>
      </c>
      <c r="AX246" s="13" t="s">
        <v>74</v>
      </c>
      <c r="AY246" s="237" t="s">
        <v>119</v>
      </c>
    </row>
    <row r="247" s="16" customFormat="1">
      <c r="A247" s="16"/>
      <c r="B247" s="259"/>
      <c r="C247" s="260"/>
      <c r="D247" s="228" t="s">
        <v>129</v>
      </c>
      <c r="E247" s="261" t="s">
        <v>19</v>
      </c>
      <c r="F247" s="262" t="s">
        <v>169</v>
      </c>
      <c r="G247" s="260"/>
      <c r="H247" s="263">
        <v>254.42199999999997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9" t="s">
        <v>129</v>
      </c>
      <c r="AU247" s="269" t="s">
        <v>84</v>
      </c>
      <c r="AV247" s="16" t="s">
        <v>135</v>
      </c>
      <c r="AW247" s="16" t="s">
        <v>36</v>
      </c>
      <c r="AX247" s="16" t="s">
        <v>74</v>
      </c>
      <c r="AY247" s="269" t="s">
        <v>119</v>
      </c>
    </row>
    <row r="248" s="13" customFormat="1">
      <c r="A248" s="13"/>
      <c r="B248" s="226"/>
      <c r="C248" s="227"/>
      <c r="D248" s="228" t="s">
        <v>129</v>
      </c>
      <c r="E248" s="229" t="s">
        <v>19</v>
      </c>
      <c r="F248" s="230" t="s">
        <v>274</v>
      </c>
      <c r="G248" s="227"/>
      <c r="H248" s="231">
        <v>267.14299999999997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129</v>
      </c>
      <c r="AU248" s="237" t="s">
        <v>84</v>
      </c>
      <c r="AV248" s="13" t="s">
        <v>84</v>
      </c>
      <c r="AW248" s="13" t="s">
        <v>36</v>
      </c>
      <c r="AX248" s="13" t="s">
        <v>82</v>
      </c>
      <c r="AY248" s="237" t="s">
        <v>119</v>
      </c>
    </row>
    <row r="249" s="2" customFormat="1" ht="16.5" customHeight="1">
      <c r="A249" s="40"/>
      <c r="B249" s="41"/>
      <c r="C249" s="207" t="s">
        <v>7</v>
      </c>
      <c r="D249" s="207" t="s">
        <v>121</v>
      </c>
      <c r="E249" s="208" t="s">
        <v>280</v>
      </c>
      <c r="F249" s="209" t="s">
        <v>281</v>
      </c>
      <c r="G249" s="210" t="s">
        <v>239</v>
      </c>
      <c r="H249" s="211">
        <v>10.138999999999999</v>
      </c>
      <c r="I249" s="212"/>
      <c r="J249" s="213">
        <f>ROUND(I249*H249,2)</f>
        <v>0</v>
      </c>
      <c r="K249" s="214"/>
      <c r="L249" s="46"/>
      <c r="M249" s="215" t="s">
        <v>19</v>
      </c>
      <c r="N249" s="216" t="s">
        <v>45</v>
      </c>
      <c r="O249" s="86"/>
      <c r="P249" s="217">
        <f>O249*H249</f>
        <v>0</v>
      </c>
      <c r="Q249" s="217">
        <v>1.04359</v>
      </c>
      <c r="R249" s="217">
        <f>Q249*H249</f>
        <v>10.580959009999999</v>
      </c>
      <c r="S249" s="217">
        <v>0</v>
      </c>
      <c r="T249" s="21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9" t="s">
        <v>125</v>
      </c>
      <c r="AT249" s="219" t="s">
        <v>121</v>
      </c>
      <c r="AU249" s="219" t="s">
        <v>84</v>
      </c>
      <c r="AY249" s="19" t="s">
        <v>119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9" t="s">
        <v>82</v>
      </c>
      <c r="BK249" s="220">
        <f>ROUND(I249*H249,2)</f>
        <v>0</v>
      </c>
      <c r="BL249" s="19" t="s">
        <v>125</v>
      </c>
      <c r="BM249" s="219" t="s">
        <v>282</v>
      </c>
    </row>
    <row r="250" s="2" customFormat="1">
      <c r="A250" s="40"/>
      <c r="B250" s="41"/>
      <c r="C250" s="42"/>
      <c r="D250" s="221" t="s">
        <v>127</v>
      </c>
      <c r="E250" s="42"/>
      <c r="F250" s="222" t="s">
        <v>283</v>
      </c>
      <c r="G250" s="42"/>
      <c r="H250" s="42"/>
      <c r="I250" s="223"/>
      <c r="J250" s="42"/>
      <c r="K250" s="42"/>
      <c r="L250" s="46"/>
      <c r="M250" s="224"/>
      <c r="N250" s="22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127</v>
      </c>
      <c r="AU250" s="19" t="s">
        <v>84</v>
      </c>
    </row>
    <row r="251" s="13" customFormat="1">
      <c r="A251" s="13"/>
      <c r="B251" s="226"/>
      <c r="C251" s="227"/>
      <c r="D251" s="228" t="s">
        <v>129</v>
      </c>
      <c r="E251" s="229" t="s">
        <v>19</v>
      </c>
      <c r="F251" s="230" t="s">
        <v>248</v>
      </c>
      <c r="G251" s="227"/>
      <c r="H251" s="231">
        <v>5.5999999999999996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129</v>
      </c>
      <c r="AU251" s="237" t="s">
        <v>84</v>
      </c>
      <c r="AV251" s="13" t="s">
        <v>84</v>
      </c>
      <c r="AW251" s="13" t="s">
        <v>36</v>
      </c>
      <c r="AX251" s="13" t="s">
        <v>74</v>
      </c>
      <c r="AY251" s="237" t="s">
        <v>119</v>
      </c>
    </row>
    <row r="252" s="13" customFormat="1">
      <c r="A252" s="13"/>
      <c r="B252" s="226"/>
      <c r="C252" s="227"/>
      <c r="D252" s="228" t="s">
        <v>129</v>
      </c>
      <c r="E252" s="229" t="s">
        <v>19</v>
      </c>
      <c r="F252" s="230" t="s">
        <v>254</v>
      </c>
      <c r="G252" s="227"/>
      <c r="H252" s="231">
        <v>5.2140000000000004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129</v>
      </c>
      <c r="AU252" s="237" t="s">
        <v>84</v>
      </c>
      <c r="AV252" s="13" t="s">
        <v>84</v>
      </c>
      <c r="AW252" s="13" t="s">
        <v>36</v>
      </c>
      <c r="AX252" s="13" t="s">
        <v>74</v>
      </c>
      <c r="AY252" s="237" t="s">
        <v>119</v>
      </c>
    </row>
    <row r="253" s="13" customFormat="1">
      <c r="A253" s="13"/>
      <c r="B253" s="226"/>
      <c r="C253" s="227"/>
      <c r="D253" s="228" t="s">
        <v>129</v>
      </c>
      <c r="E253" s="229" t="s">
        <v>19</v>
      </c>
      <c r="F253" s="230" t="s">
        <v>255</v>
      </c>
      <c r="G253" s="227"/>
      <c r="H253" s="231">
        <v>29.475000000000001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129</v>
      </c>
      <c r="AU253" s="237" t="s">
        <v>84</v>
      </c>
      <c r="AV253" s="13" t="s">
        <v>84</v>
      </c>
      <c r="AW253" s="13" t="s">
        <v>36</v>
      </c>
      <c r="AX253" s="13" t="s">
        <v>74</v>
      </c>
      <c r="AY253" s="237" t="s">
        <v>119</v>
      </c>
    </row>
    <row r="254" s="13" customFormat="1">
      <c r="A254" s="13"/>
      <c r="B254" s="226"/>
      <c r="C254" s="227"/>
      <c r="D254" s="228" t="s">
        <v>129</v>
      </c>
      <c r="E254" s="229" t="s">
        <v>19</v>
      </c>
      <c r="F254" s="230" t="s">
        <v>256</v>
      </c>
      <c r="G254" s="227"/>
      <c r="H254" s="231">
        <v>6.1379999999999999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129</v>
      </c>
      <c r="AU254" s="237" t="s">
        <v>84</v>
      </c>
      <c r="AV254" s="13" t="s">
        <v>84</v>
      </c>
      <c r="AW254" s="13" t="s">
        <v>36</v>
      </c>
      <c r="AX254" s="13" t="s">
        <v>74</v>
      </c>
      <c r="AY254" s="237" t="s">
        <v>119</v>
      </c>
    </row>
    <row r="255" s="13" customFormat="1">
      <c r="A255" s="13"/>
      <c r="B255" s="226"/>
      <c r="C255" s="227"/>
      <c r="D255" s="228" t="s">
        <v>129</v>
      </c>
      <c r="E255" s="229" t="s">
        <v>19</v>
      </c>
      <c r="F255" s="230" t="s">
        <v>257</v>
      </c>
      <c r="G255" s="227"/>
      <c r="H255" s="231">
        <v>3.9060000000000001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129</v>
      </c>
      <c r="AU255" s="237" t="s">
        <v>84</v>
      </c>
      <c r="AV255" s="13" t="s">
        <v>84</v>
      </c>
      <c r="AW255" s="13" t="s">
        <v>36</v>
      </c>
      <c r="AX255" s="13" t="s">
        <v>74</v>
      </c>
      <c r="AY255" s="237" t="s">
        <v>119</v>
      </c>
    </row>
    <row r="256" s="13" customFormat="1">
      <c r="A256" s="13"/>
      <c r="B256" s="226"/>
      <c r="C256" s="227"/>
      <c r="D256" s="228" t="s">
        <v>129</v>
      </c>
      <c r="E256" s="229" t="s">
        <v>19</v>
      </c>
      <c r="F256" s="230" t="s">
        <v>258</v>
      </c>
      <c r="G256" s="227"/>
      <c r="H256" s="231">
        <v>6.532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129</v>
      </c>
      <c r="AU256" s="237" t="s">
        <v>84</v>
      </c>
      <c r="AV256" s="13" t="s">
        <v>84</v>
      </c>
      <c r="AW256" s="13" t="s">
        <v>36</v>
      </c>
      <c r="AX256" s="13" t="s">
        <v>74</v>
      </c>
      <c r="AY256" s="237" t="s">
        <v>119</v>
      </c>
    </row>
    <row r="257" s="13" customFormat="1">
      <c r="A257" s="13"/>
      <c r="B257" s="226"/>
      <c r="C257" s="227"/>
      <c r="D257" s="228" t="s">
        <v>129</v>
      </c>
      <c r="E257" s="229" t="s">
        <v>19</v>
      </c>
      <c r="F257" s="230" t="s">
        <v>259</v>
      </c>
      <c r="G257" s="227"/>
      <c r="H257" s="231">
        <v>6.0359999999999996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129</v>
      </c>
      <c r="AU257" s="237" t="s">
        <v>84</v>
      </c>
      <c r="AV257" s="13" t="s">
        <v>84</v>
      </c>
      <c r="AW257" s="13" t="s">
        <v>36</v>
      </c>
      <c r="AX257" s="13" t="s">
        <v>74</v>
      </c>
      <c r="AY257" s="237" t="s">
        <v>119</v>
      </c>
    </row>
    <row r="258" s="13" customFormat="1">
      <c r="A258" s="13"/>
      <c r="B258" s="226"/>
      <c r="C258" s="227"/>
      <c r="D258" s="228" t="s">
        <v>129</v>
      </c>
      <c r="E258" s="229" t="s">
        <v>19</v>
      </c>
      <c r="F258" s="230" t="s">
        <v>260</v>
      </c>
      <c r="G258" s="227"/>
      <c r="H258" s="231">
        <v>15.561999999999999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129</v>
      </c>
      <c r="AU258" s="237" t="s">
        <v>84</v>
      </c>
      <c r="AV258" s="13" t="s">
        <v>84</v>
      </c>
      <c r="AW258" s="13" t="s">
        <v>36</v>
      </c>
      <c r="AX258" s="13" t="s">
        <v>74</v>
      </c>
      <c r="AY258" s="237" t="s">
        <v>119</v>
      </c>
    </row>
    <row r="259" s="13" customFormat="1">
      <c r="A259" s="13"/>
      <c r="B259" s="226"/>
      <c r="C259" s="227"/>
      <c r="D259" s="228" t="s">
        <v>129</v>
      </c>
      <c r="E259" s="229" t="s">
        <v>19</v>
      </c>
      <c r="F259" s="230" t="s">
        <v>261</v>
      </c>
      <c r="G259" s="227"/>
      <c r="H259" s="231">
        <v>2.6499999999999999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129</v>
      </c>
      <c r="AU259" s="237" t="s">
        <v>84</v>
      </c>
      <c r="AV259" s="13" t="s">
        <v>84</v>
      </c>
      <c r="AW259" s="13" t="s">
        <v>36</v>
      </c>
      <c r="AX259" s="13" t="s">
        <v>74</v>
      </c>
      <c r="AY259" s="237" t="s">
        <v>119</v>
      </c>
    </row>
    <row r="260" s="16" customFormat="1">
      <c r="A260" s="16"/>
      <c r="B260" s="259"/>
      <c r="C260" s="260"/>
      <c r="D260" s="228" t="s">
        <v>129</v>
      </c>
      <c r="E260" s="261" t="s">
        <v>19</v>
      </c>
      <c r="F260" s="262" t="s">
        <v>169</v>
      </c>
      <c r="G260" s="260"/>
      <c r="H260" s="263">
        <v>81.113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9" t="s">
        <v>129</v>
      </c>
      <c r="AU260" s="269" t="s">
        <v>84</v>
      </c>
      <c r="AV260" s="16" t="s">
        <v>135</v>
      </c>
      <c r="AW260" s="16" t="s">
        <v>36</v>
      </c>
      <c r="AX260" s="16" t="s">
        <v>74</v>
      </c>
      <c r="AY260" s="269" t="s">
        <v>119</v>
      </c>
    </row>
    <row r="261" s="13" customFormat="1">
      <c r="A261" s="13"/>
      <c r="B261" s="226"/>
      <c r="C261" s="227"/>
      <c r="D261" s="228" t="s">
        <v>129</v>
      </c>
      <c r="E261" s="229" t="s">
        <v>19</v>
      </c>
      <c r="F261" s="230" t="s">
        <v>284</v>
      </c>
      <c r="G261" s="227"/>
      <c r="H261" s="231">
        <v>10.138999999999999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129</v>
      </c>
      <c r="AU261" s="237" t="s">
        <v>84</v>
      </c>
      <c r="AV261" s="13" t="s">
        <v>84</v>
      </c>
      <c r="AW261" s="13" t="s">
        <v>36</v>
      </c>
      <c r="AX261" s="13" t="s">
        <v>82</v>
      </c>
      <c r="AY261" s="237" t="s">
        <v>119</v>
      </c>
    </row>
    <row r="262" s="2" customFormat="1" ht="16.5" customHeight="1">
      <c r="A262" s="40"/>
      <c r="B262" s="41"/>
      <c r="C262" s="207" t="s">
        <v>285</v>
      </c>
      <c r="D262" s="207" t="s">
        <v>121</v>
      </c>
      <c r="E262" s="208" t="s">
        <v>286</v>
      </c>
      <c r="F262" s="209" t="s">
        <v>287</v>
      </c>
      <c r="G262" s="210" t="s">
        <v>215</v>
      </c>
      <c r="H262" s="211">
        <v>11.5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45</v>
      </c>
      <c r="O262" s="86"/>
      <c r="P262" s="217">
        <f>O262*H262</f>
        <v>0</v>
      </c>
      <c r="Q262" s="217">
        <v>0.0015100000000000001</v>
      </c>
      <c r="R262" s="217">
        <f>Q262*H262</f>
        <v>0.017365000000000002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125</v>
      </c>
      <c r="AT262" s="219" t="s">
        <v>121</v>
      </c>
      <c r="AU262" s="219" t="s">
        <v>84</v>
      </c>
      <c r="AY262" s="19" t="s">
        <v>119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82</v>
      </c>
      <c r="BK262" s="220">
        <f>ROUND(I262*H262,2)</f>
        <v>0</v>
      </c>
      <c r="BL262" s="19" t="s">
        <v>125</v>
      </c>
      <c r="BM262" s="219" t="s">
        <v>288</v>
      </c>
    </row>
    <row r="263" s="2" customFormat="1">
      <c r="A263" s="40"/>
      <c r="B263" s="41"/>
      <c r="C263" s="42"/>
      <c r="D263" s="221" t="s">
        <v>127</v>
      </c>
      <c r="E263" s="42"/>
      <c r="F263" s="222" t="s">
        <v>289</v>
      </c>
      <c r="G263" s="42"/>
      <c r="H263" s="42"/>
      <c r="I263" s="223"/>
      <c r="J263" s="42"/>
      <c r="K263" s="42"/>
      <c r="L263" s="46"/>
      <c r="M263" s="224"/>
      <c r="N263" s="22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127</v>
      </c>
      <c r="AU263" s="19" t="s">
        <v>84</v>
      </c>
    </row>
    <row r="264" s="13" customFormat="1">
      <c r="A264" s="13"/>
      <c r="B264" s="226"/>
      <c r="C264" s="227"/>
      <c r="D264" s="228" t="s">
        <v>129</v>
      </c>
      <c r="E264" s="229" t="s">
        <v>19</v>
      </c>
      <c r="F264" s="230" t="s">
        <v>290</v>
      </c>
      <c r="G264" s="227"/>
      <c r="H264" s="231">
        <v>11.5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129</v>
      </c>
      <c r="AU264" s="237" t="s">
        <v>84</v>
      </c>
      <c r="AV264" s="13" t="s">
        <v>84</v>
      </c>
      <c r="AW264" s="13" t="s">
        <v>36</v>
      </c>
      <c r="AX264" s="13" t="s">
        <v>82</v>
      </c>
      <c r="AY264" s="237" t="s">
        <v>119</v>
      </c>
    </row>
    <row r="265" s="12" customFormat="1" ht="22.8" customHeight="1">
      <c r="A265" s="12"/>
      <c r="B265" s="191"/>
      <c r="C265" s="192"/>
      <c r="D265" s="193" t="s">
        <v>73</v>
      </c>
      <c r="E265" s="205" t="s">
        <v>125</v>
      </c>
      <c r="F265" s="205" t="s">
        <v>291</v>
      </c>
      <c r="G265" s="192"/>
      <c r="H265" s="192"/>
      <c r="I265" s="195"/>
      <c r="J265" s="206">
        <f>BK265</f>
        <v>0</v>
      </c>
      <c r="K265" s="192"/>
      <c r="L265" s="197"/>
      <c r="M265" s="198"/>
      <c r="N265" s="199"/>
      <c r="O265" s="199"/>
      <c r="P265" s="200">
        <f>SUM(P266:P271)</f>
        <v>0</v>
      </c>
      <c r="Q265" s="199"/>
      <c r="R265" s="200">
        <f>SUM(R266:R271)</f>
        <v>8.4490560000000006</v>
      </c>
      <c r="S265" s="199"/>
      <c r="T265" s="201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2" t="s">
        <v>82</v>
      </c>
      <c r="AT265" s="203" t="s">
        <v>73</v>
      </c>
      <c r="AU265" s="203" t="s">
        <v>82</v>
      </c>
      <c r="AY265" s="202" t="s">
        <v>119</v>
      </c>
      <c r="BK265" s="204">
        <f>SUM(BK266:BK271)</f>
        <v>0</v>
      </c>
    </row>
    <row r="266" s="2" customFormat="1" ht="16.5" customHeight="1">
      <c r="A266" s="40"/>
      <c r="B266" s="41"/>
      <c r="C266" s="207" t="s">
        <v>292</v>
      </c>
      <c r="D266" s="207" t="s">
        <v>121</v>
      </c>
      <c r="E266" s="208" t="s">
        <v>293</v>
      </c>
      <c r="F266" s="209" t="s">
        <v>294</v>
      </c>
      <c r="G266" s="210" t="s">
        <v>143</v>
      </c>
      <c r="H266" s="211">
        <v>63.371000000000002</v>
      </c>
      <c r="I266" s="212"/>
      <c r="J266" s="213">
        <f>ROUND(I266*H266,2)</f>
        <v>0</v>
      </c>
      <c r="K266" s="214"/>
      <c r="L266" s="46"/>
      <c r="M266" s="215" t="s">
        <v>19</v>
      </c>
      <c r="N266" s="216" t="s">
        <v>45</v>
      </c>
      <c r="O266" s="86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125</v>
      </c>
      <c r="AT266" s="219" t="s">
        <v>121</v>
      </c>
      <c r="AU266" s="219" t="s">
        <v>84</v>
      </c>
      <c r="AY266" s="19" t="s">
        <v>119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82</v>
      </c>
      <c r="BK266" s="220">
        <f>ROUND(I266*H266,2)</f>
        <v>0</v>
      </c>
      <c r="BL266" s="19" t="s">
        <v>125</v>
      </c>
      <c r="BM266" s="219" t="s">
        <v>295</v>
      </c>
    </row>
    <row r="267" s="2" customFormat="1">
      <c r="A267" s="40"/>
      <c r="B267" s="41"/>
      <c r="C267" s="42"/>
      <c r="D267" s="221" t="s">
        <v>127</v>
      </c>
      <c r="E267" s="42"/>
      <c r="F267" s="222" t="s">
        <v>296</v>
      </c>
      <c r="G267" s="42"/>
      <c r="H267" s="42"/>
      <c r="I267" s="223"/>
      <c r="J267" s="42"/>
      <c r="K267" s="42"/>
      <c r="L267" s="46"/>
      <c r="M267" s="224"/>
      <c r="N267" s="22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127</v>
      </c>
      <c r="AU267" s="19" t="s">
        <v>84</v>
      </c>
    </row>
    <row r="268" s="13" customFormat="1">
      <c r="A268" s="13"/>
      <c r="B268" s="226"/>
      <c r="C268" s="227"/>
      <c r="D268" s="228" t="s">
        <v>129</v>
      </c>
      <c r="E268" s="229" t="s">
        <v>19</v>
      </c>
      <c r="F268" s="230" t="s">
        <v>297</v>
      </c>
      <c r="G268" s="227"/>
      <c r="H268" s="231">
        <v>63.371000000000002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129</v>
      </c>
      <c r="AU268" s="237" t="s">
        <v>84</v>
      </c>
      <c r="AV268" s="13" t="s">
        <v>84</v>
      </c>
      <c r="AW268" s="13" t="s">
        <v>36</v>
      </c>
      <c r="AX268" s="13" t="s">
        <v>82</v>
      </c>
      <c r="AY268" s="237" t="s">
        <v>119</v>
      </c>
    </row>
    <row r="269" s="2" customFormat="1" ht="24.15" customHeight="1">
      <c r="A269" s="40"/>
      <c r="B269" s="41"/>
      <c r="C269" s="207" t="s">
        <v>298</v>
      </c>
      <c r="D269" s="207" t="s">
        <v>121</v>
      </c>
      <c r="E269" s="208" t="s">
        <v>299</v>
      </c>
      <c r="F269" s="209" t="s">
        <v>300</v>
      </c>
      <c r="G269" s="210" t="s">
        <v>143</v>
      </c>
      <c r="H269" s="211">
        <v>4.5720000000000001</v>
      </c>
      <c r="I269" s="212"/>
      <c r="J269" s="213">
        <f>ROUND(I269*H269,2)</f>
        <v>0</v>
      </c>
      <c r="K269" s="214"/>
      <c r="L269" s="46"/>
      <c r="M269" s="215" t="s">
        <v>19</v>
      </c>
      <c r="N269" s="216" t="s">
        <v>45</v>
      </c>
      <c r="O269" s="86"/>
      <c r="P269" s="217">
        <f>O269*H269</f>
        <v>0</v>
      </c>
      <c r="Q269" s="217">
        <v>1.8480000000000001</v>
      </c>
      <c r="R269" s="217">
        <f>Q269*H269</f>
        <v>8.4490560000000006</v>
      </c>
      <c r="S269" s="217">
        <v>0</v>
      </c>
      <c r="T269" s="21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125</v>
      </c>
      <c r="AT269" s="219" t="s">
        <v>121</v>
      </c>
      <c r="AU269" s="219" t="s">
        <v>84</v>
      </c>
      <c r="AY269" s="19" t="s">
        <v>119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82</v>
      </c>
      <c r="BK269" s="220">
        <f>ROUND(I269*H269,2)</f>
        <v>0</v>
      </c>
      <c r="BL269" s="19" t="s">
        <v>125</v>
      </c>
      <c r="BM269" s="219" t="s">
        <v>301</v>
      </c>
    </row>
    <row r="270" s="2" customFormat="1">
      <c r="A270" s="40"/>
      <c r="B270" s="41"/>
      <c r="C270" s="42"/>
      <c r="D270" s="221" t="s">
        <v>127</v>
      </c>
      <c r="E270" s="42"/>
      <c r="F270" s="222" t="s">
        <v>302</v>
      </c>
      <c r="G270" s="42"/>
      <c r="H270" s="42"/>
      <c r="I270" s="223"/>
      <c r="J270" s="42"/>
      <c r="K270" s="42"/>
      <c r="L270" s="46"/>
      <c r="M270" s="224"/>
      <c r="N270" s="225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127</v>
      </c>
      <c r="AU270" s="19" t="s">
        <v>84</v>
      </c>
    </row>
    <row r="271" s="13" customFormat="1">
      <c r="A271" s="13"/>
      <c r="B271" s="226"/>
      <c r="C271" s="227"/>
      <c r="D271" s="228" t="s">
        <v>129</v>
      </c>
      <c r="E271" s="229" t="s">
        <v>19</v>
      </c>
      <c r="F271" s="230" t="s">
        <v>303</v>
      </c>
      <c r="G271" s="227"/>
      <c r="H271" s="231">
        <v>4.5720000000000001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129</v>
      </c>
      <c r="AU271" s="237" t="s">
        <v>84</v>
      </c>
      <c r="AV271" s="13" t="s">
        <v>84</v>
      </c>
      <c r="AW271" s="13" t="s">
        <v>36</v>
      </c>
      <c r="AX271" s="13" t="s">
        <v>82</v>
      </c>
      <c r="AY271" s="237" t="s">
        <v>119</v>
      </c>
    </row>
    <row r="272" s="12" customFormat="1" ht="22.8" customHeight="1">
      <c r="A272" s="12"/>
      <c r="B272" s="191"/>
      <c r="C272" s="192"/>
      <c r="D272" s="193" t="s">
        <v>73</v>
      </c>
      <c r="E272" s="205" t="s">
        <v>157</v>
      </c>
      <c r="F272" s="205" t="s">
        <v>304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SUM(P273:P302)</f>
        <v>0</v>
      </c>
      <c r="Q272" s="199"/>
      <c r="R272" s="200">
        <f>SUM(R273:R302)</f>
        <v>0</v>
      </c>
      <c r="S272" s="199"/>
      <c r="T272" s="201">
        <f>SUM(T273:T302)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82</v>
      </c>
      <c r="AT272" s="203" t="s">
        <v>73</v>
      </c>
      <c r="AU272" s="203" t="s">
        <v>82</v>
      </c>
      <c r="AY272" s="202" t="s">
        <v>119</v>
      </c>
      <c r="BK272" s="204">
        <f>SUM(BK273:BK302)</f>
        <v>0</v>
      </c>
    </row>
    <row r="273" s="2" customFormat="1" ht="21.75" customHeight="1">
      <c r="A273" s="40"/>
      <c r="B273" s="41"/>
      <c r="C273" s="207" t="s">
        <v>305</v>
      </c>
      <c r="D273" s="207" t="s">
        <v>121</v>
      </c>
      <c r="E273" s="208" t="s">
        <v>306</v>
      </c>
      <c r="F273" s="209" t="s">
        <v>307</v>
      </c>
      <c r="G273" s="210" t="s">
        <v>124</v>
      </c>
      <c r="H273" s="211">
        <v>112.005</v>
      </c>
      <c r="I273" s="212"/>
      <c r="J273" s="213">
        <f>ROUND(I273*H273,2)</f>
        <v>0</v>
      </c>
      <c r="K273" s="214"/>
      <c r="L273" s="46"/>
      <c r="M273" s="215" t="s">
        <v>19</v>
      </c>
      <c r="N273" s="216" t="s">
        <v>45</v>
      </c>
      <c r="O273" s="86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9" t="s">
        <v>125</v>
      </c>
      <c r="AT273" s="219" t="s">
        <v>121</v>
      </c>
      <c r="AU273" s="219" t="s">
        <v>84</v>
      </c>
      <c r="AY273" s="19" t="s">
        <v>119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9" t="s">
        <v>82</v>
      </c>
      <c r="BK273" s="220">
        <f>ROUND(I273*H273,2)</f>
        <v>0</v>
      </c>
      <c r="BL273" s="19" t="s">
        <v>125</v>
      </c>
      <c r="BM273" s="219" t="s">
        <v>308</v>
      </c>
    </row>
    <row r="274" s="2" customFormat="1">
      <c r="A274" s="40"/>
      <c r="B274" s="41"/>
      <c r="C274" s="42"/>
      <c r="D274" s="221" t="s">
        <v>127</v>
      </c>
      <c r="E274" s="42"/>
      <c r="F274" s="222" t="s">
        <v>309</v>
      </c>
      <c r="G274" s="42"/>
      <c r="H274" s="42"/>
      <c r="I274" s="223"/>
      <c r="J274" s="42"/>
      <c r="K274" s="42"/>
      <c r="L274" s="46"/>
      <c r="M274" s="224"/>
      <c r="N274" s="22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127</v>
      </c>
      <c r="AU274" s="19" t="s">
        <v>84</v>
      </c>
    </row>
    <row r="275" s="13" customFormat="1">
      <c r="A275" s="13"/>
      <c r="B275" s="226"/>
      <c r="C275" s="227"/>
      <c r="D275" s="228" t="s">
        <v>129</v>
      </c>
      <c r="E275" s="229" t="s">
        <v>19</v>
      </c>
      <c r="F275" s="230" t="s">
        <v>310</v>
      </c>
      <c r="G275" s="227"/>
      <c r="H275" s="231">
        <v>112.005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129</v>
      </c>
      <c r="AU275" s="237" t="s">
        <v>84</v>
      </c>
      <c r="AV275" s="13" t="s">
        <v>84</v>
      </c>
      <c r="AW275" s="13" t="s">
        <v>36</v>
      </c>
      <c r="AX275" s="13" t="s">
        <v>82</v>
      </c>
      <c r="AY275" s="237" t="s">
        <v>119</v>
      </c>
    </row>
    <row r="276" s="2" customFormat="1" ht="16.5" customHeight="1">
      <c r="A276" s="40"/>
      <c r="B276" s="41"/>
      <c r="C276" s="207" t="s">
        <v>311</v>
      </c>
      <c r="D276" s="207" t="s">
        <v>121</v>
      </c>
      <c r="E276" s="208" t="s">
        <v>312</v>
      </c>
      <c r="F276" s="209" t="s">
        <v>313</v>
      </c>
      <c r="G276" s="210" t="s">
        <v>124</v>
      </c>
      <c r="H276" s="211">
        <v>117.90000000000001</v>
      </c>
      <c r="I276" s="212"/>
      <c r="J276" s="213">
        <f>ROUND(I276*H276,2)</f>
        <v>0</v>
      </c>
      <c r="K276" s="214"/>
      <c r="L276" s="46"/>
      <c r="M276" s="215" t="s">
        <v>19</v>
      </c>
      <c r="N276" s="216" t="s">
        <v>45</v>
      </c>
      <c r="O276" s="86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9" t="s">
        <v>125</v>
      </c>
      <c r="AT276" s="219" t="s">
        <v>121</v>
      </c>
      <c r="AU276" s="219" t="s">
        <v>84</v>
      </c>
      <c r="AY276" s="19" t="s">
        <v>119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82</v>
      </c>
      <c r="BK276" s="220">
        <f>ROUND(I276*H276,2)</f>
        <v>0</v>
      </c>
      <c r="BL276" s="19" t="s">
        <v>125</v>
      </c>
      <c r="BM276" s="219" t="s">
        <v>314</v>
      </c>
    </row>
    <row r="277" s="2" customFormat="1">
      <c r="A277" s="40"/>
      <c r="B277" s="41"/>
      <c r="C277" s="42"/>
      <c r="D277" s="221" t="s">
        <v>127</v>
      </c>
      <c r="E277" s="42"/>
      <c r="F277" s="222" t="s">
        <v>315</v>
      </c>
      <c r="G277" s="42"/>
      <c r="H277" s="42"/>
      <c r="I277" s="223"/>
      <c r="J277" s="42"/>
      <c r="K277" s="42"/>
      <c r="L277" s="46"/>
      <c r="M277" s="224"/>
      <c r="N277" s="22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127</v>
      </c>
      <c r="AU277" s="19" t="s">
        <v>84</v>
      </c>
    </row>
    <row r="278" s="13" customFormat="1">
      <c r="A278" s="13"/>
      <c r="B278" s="226"/>
      <c r="C278" s="227"/>
      <c r="D278" s="228" t="s">
        <v>129</v>
      </c>
      <c r="E278" s="229" t="s">
        <v>19</v>
      </c>
      <c r="F278" s="230" t="s">
        <v>316</v>
      </c>
      <c r="G278" s="227"/>
      <c r="H278" s="231">
        <v>117.90000000000001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129</v>
      </c>
      <c r="AU278" s="237" t="s">
        <v>84</v>
      </c>
      <c r="AV278" s="13" t="s">
        <v>84</v>
      </c>
      <c r="AW278" s="13" t="s">
        <v>36</v>
      </c>
      <c r="AX278" s="13" t="s">
        <v>82</v>
      </c>
      <c r="AY278" s="237" t="s">
        <v>119</v>
      </c>
    </row>
    <row r="279" s="2" customFormat="1" ht="16.5" customHeight="1">
      <c r="A279" s="40"/>
      <c r="B279" s="41"/>
      <c r="C279" s="207" t="s">
        <v>317</v>
      </c>
      <c r="D279" s="207" t="s">
        <v>121</v>
      </c>
      <c r="E279" s="208" t="s">
        <v>318</v>
      </c>
      <c r="F279" s="209" t="s">
        <v>319</v>
      </c>
      <c r="G279" s="210" t="s">
        <v>124</v>
      </c>
      <c r="H279" s="211">
        <v>106.11</v>
      </c>
      <c r="I279" s="212"/>
      <c r="J279" s="213">
        <f>ROUND(I279*H279,2)</f>
        <v>0</v>
      </c>
      <c r="K279" s="214"/>
      <c r="L279" s="46"/>
      <c r="M279" s="215" t="s">
        <v>19</v>
      </c>
      <c r="N279" s="216" t="s">
        <v>45</v>
      </c>
      <c r="O279" s="86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9" t="s">
        <v>125</v>
      </c>
      <c r="AT279" s="219" t="s">
        <v>121</v>
      </c>
      <c r="AU279" s="219" t="s">
        <v>84</v>
      </c>
      <c r="AY279" s="19" t="s">
        <v>119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9" t="s">
        <v>82</v>
      </c>
      <c r="BK279" s="220">
        <f>ROUND(I279*H279,2)</f>
        <v>0</v>
      </c>
      <c r="BL279" s="19" t="s">
        <v>125</v>
      </c>
      <c r="BM279" s="219" t="s">
        <v>320</v>
      </c>
    </row>
    <row r="280" s="2" customFormat="1">
      <c r="A280" s="40"/>
      <c r="B280" s="41"/>
      <c r="C280" s="42"/>
      <c r="D280" s="221" t="s">
        <v>127</v>
      </c>
      <c r="E280" s="42"/>
      <c r="F280" s="222" t="s">
        <v>321</v>
      </c>
      <c r="G280" s="42"/>
      <c r="H280" s="42"/>
      <c r="I280" s="223"/>
      <c r="J280" s="42"/>
      <c r="K280" s="42"/>
      <c r="L280" s="46"/>
      <c r="M280" s="224"/>
      <c r="N280" s="22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127</v>
      </c>
      <c r="AU280" s="19" t="s">
        <v>84</v>
      </c>
    </row>
    <row r="281" s="13" customFormat="1">
      <c r="A281" s="13"/>
      <c r="B281" s="226"/>
      <c r="C281" s="227"/>
      <c r="D281" s="228" t="s">
        <v>129</v>
      </c>
      <c r="E281" s="229" t="s">
        <v>19</v>
      </c>
      <c r="F281" s="230" t="s">
        <v>322</v>
      </c>
      <c r="G281" s="227"/>
      <c r="H281" s="231">
        <v>106.11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129</v>
      </c>
      <c r="AU281" s="237" t="s">
        <v>84</v>
      </c>
      <c r="AV281" s="13" t="s">
        <v>84</v>
      </c>
      <c r="AW281" s="13" t="s">
        <v>36</v>
      </c>
      <c r="AX281" s="13" t="s">
        <v>82</v>
      </c>
      <c r="AY281" s="237" t="s">
        <v>119</v>
      </c>
    </row>
    <row r="282" s="2" customFormat="1" ht="16.5" customHeight="1">
      <c r="A282" s="40"/>
      <c r="B282" s="41"/>
      <c r="C282" s="207" t="s">
        <v>323</v>
      </c>
      <c r="D282" s="207" t="s">
        <v>121</v>
      </c>
      <c r="E282" s="208" t="s">
        <v>324</v>
      </c>
      <c r="F282" s="209" t="s">
        <v>325</v>
      </c>
      <c r="G282" s="210" t="s">
        <v>124</v>
      </c>
      <c r="H282" s="211">
        <v>350</v>
      </c>
      <c r="I282" s="212"/>
      <c r="J282" s="213">
        <f>ROUND(I282*H282,2)</f>
        <v>0</v>
      </c>
      <c r="K282" s="214"/>
      <c r="L282" s="46"/>
      <c r="M282" s="215" t="s">
        <v>19</v>
      </c>
      <c r="N282" s="216" t="s">
        <v>45</v>
      </c>
      <c r="O282" s="86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125</v>
      </c>
      <c r="AT282" s="219" t="s">
        <v>121</v>
      </c>
      <c r="AU282" s="219" t="s">
        <v>84</v>
      </c>
      <c r="AY282" s="19" t="s">
        <v>119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82</v>
      </c>
      <c r="BK282" s="220">
        <f>ROUND(I282*H282,2)</f>
        <v>0</v>
      </c>
      <c r="BL282" s="19" t="s">
        <v>125</v>
      </c>
      <c r="BM282" s="219" t="s">
        <v>326</v>
      </c>
    </row>
    <row r="283" s="2" customFormat="1">
      <c r="A283" s="40"/>
      <c r="B283" s="41"/>
      <c r="C283" s="42"/>
      <c r="D283" s="221" t="s">
        <v>127</v>
      </c>
      <c r="E283" s="42"/>
      <c r="F283" s="222" t="s">
        <v>327</v>
      </c>
      <c r="G283" s="42"/>
      <c r="H283" s="42"/>
      <c r="I283" s="223"/>
      <c r="J283" s="42"/>
      <c r="K283" s="42"/>
      <c r="L283" s="46"/>
      <c r="M283" s="224"/>
      <c r="N283" s="22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127</v>
      </c>
      <c r="AU283" s="19" t="s">
        <v>84</v>
      </c>
    </row>
    <row r="284" s="13" customFormat="1">
      <c r="A284" s="13"/>
      <c r="B284" s="226"/>
      <c r="C284" s="227"/>
      <c r="D284" s="228" t="s">
        <v>129</v>
      </c>
      <c r="E284" s="229" t="s">
        <v>19</v>
      </c>
      <c r="F284" s="230" t="s">
        <v>328</v>
      </c>
      <c r="G284" s="227"/>
      <c r="H284" s="231">
        <v>350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129</v>
      </c>
      <c r="AU284" s="237" t="s">
        <v>84</v>
      </c>
      <c r="AV284" s="13" t="s">
        <v>84</v>
      </c>
      <c r="AW284" s="13" t="s">
        <v>36</v>
      </c>
      <c r="AX284" s="13" t="s">
        <v>82</v>
      </c>
      <c r="AY284" s="237" t="s">
        <v>119</v>
      </c>
    </row>
    <row r="285" s="2" customFormat="1" ht="24.15" customHeight="1">
      <c r="A285" s="40"/>
      <c r="B285" s="41"/>
      <c r="C285" s="207" t="s">
        <v>329</v>
      </c>
      <c r="D285" s="207" t="s">
        <v>121</v>
      </c>
      <c r="E285" s="208" t="s">
        <v>330</v>
      </c>
      <c r="F285" s="209" t="s">
        <v>331</v>
      </c>
      <c r="G285" s="210" t="s">
        <v>124</v>
      </c>
      <c r="H285" s="211">
        <v>350</v>
      </c>
      <c r="I285" s="212"/>
      <c r="J285" s="213">
        <f>ROUND(I285*H285,2)</f>
        <v>0</v>
      </c>
      <c r="K285" s="214"/>
      <c r="L285" s="46"/>
      <c r="M285" s="215" t="s">
        <v>19</v>
      </c>
      <c r="N285" s="216" t="s">
        <v>45</v>
      </c>
      <c r="O285" s="86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125</v>
      </c>
      <c r="AT285" s="219" t="s">
        <v>121</v>
      </c>
      <c r="AU285" s="219" t="s">
        <v>84</v>
      </c>
      <c r="AY285" s="19" t="s">
        <v>119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82</v>
      </c>
      <c r="BK285" s="220">
        <f>ROUND(I285*H285,2)</f>
        <v>0</v>
      </c>
      <c r="BL285" s="19" t="s">
        <v>125</v>
      </c>
      <c r="BM285" s="219" t="s">
        <v>332</v>
      </c>
    </row>
    <row r="286" s="2" customFormat="1">
      <c r="A286" s="40"/>
      <c r="B286" s="41"/>
      <c r="C286" s="42"/>
      <c r="D286" s="221" t="s">
        <v>127</v>
      </c>
      <c r="E286" s="42"/>
      <c r="F286" s="222" t="s">
        <v>333</v>
      </c>
      <c r="G286" s="42"/>
      <c r="H286" s="42"/>
      <c r="I286" s="223"/>
      <c r="J286" s="42"/>
      <c r="K286" s="42"/>
      <c r="L286" s="46"/>
      <c r="M286" s="224"/>
      <c r="N286" s="22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127</v>
      </c>
      <c r="AU286" s="19" t="s">
        <v>84</v>
      </c>
    </row>
    <row r="287" s="13" customFormat="1">
      <c r="A287" s="13"/>
      <c r="B287" s="226"/>
      <c r="C287" s="227"/>
      <c r="D287" s="228" t="s">
        <v>129</v>
      </c>
      <c r="E287" s="229" t="s">
        <v>19</v>
      </c>
      <c r="F287" s="230" t="s">
        <v>328</v>
      </c>
      <c r="G287" s="227"/>
      <c r="H287" s="231">
        <v>350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129</v>
      </c>
      <c r="AU287" s="237" t="s">
        <v>84</v>
      </c>
      <c r="AV287" s="13" t="s">
        <v>84</v>
      </c>
      <c r="AW287" s="13" t="s">
        <v>36</v>
      </c>
      <c r="AX287" s="13" t="s">
        <v>82</v>
      </c>
      <c r="AY287" s="237" t="s">
        <v>119</v>
      </c>
    </row>
    <row r="288" s="2" customFormat="1" ht="24.15" customHeight="1">
      <c r="A288" s="40"/>
      <c r="B288" s="41"/>
      <c r="C288" s="207" t="s">
        <v>334</v>
      </c>
      <c r="D288" s="207" t="s">
        <v>121</v>
      </c>
      <c r="E288" s="208" t="s">
        <v>335</v>
      </c>
      <c r="F288" s="209" t="s">
        <v>336</v>
      </c>
      <c r="G288" s="210" t="s">
        <v>124</v>
      </c>
      <c r="H288" s="211">
        <v>350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45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125</v>
      </c>
      <c r="AT288" s="219" t="s">
        <v>121</v>
      </c>
      <c r="AU288" s="219" t="s">
        <v>84</v>
      </c>
      <c r="AY288" s="19" t="s">
        <v>119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82</v>
      </c>
      <c r="BK288" s="220">
        <f>ROUND(I288*H288,2)</f>
        <v>0</v>
      </c>
      <c r="BL288" s="19" t="s">
        <v>125</v>
      </c>
      <c r="BM288" s="219" t="s">
        <v>337</v>
      </c>
    </row>
    <row r="289" s="2" customFormat="1">
      <c r="A289" s="40"/>
      <c r="B289" s="41"/>
      <c r="C289" s="42"/>
      <c r="D289" s="221" t="s">
        <v>127</v>
      </c>
      <c r="E289" s="42"/>
      <c r="F289" s="222" t="s">
        <v>338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127</v>
      </c>
      <c r="AU289" s="19" t="s">
        <v>84</v>
      </c>
    </row>
    <row r="290" s="13" customFormat="1">
      <c r="A290" s="13"/>
      <c r="B290" s="226"/>
      <c r="C290" s="227"/>
      <c r="D290" s="228" t="s">
        <v>129</v>
      </c>
      <c r="E290" s="229" t="s">
        <v>19</v>
      </c>
      <c r="F290" s="230" t="s">
        <v>328</v>
      </c>
      <c r="G290" s="227"/>
      <c r="H290" s="231">
        <v>350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129</v>
      </c>
      <c r="AU290" s="237" t="s">
        <v>84</v>
      </c>
      <c r="AV290" s="13" t="s">
        <v>84</v>
      </c>
      <c r="AW290" s="13" t="s">
        <v>36</v>
      </c>
      <c r="AX290" s="13" t="s">
        <v>82</v>
      </c>
      <c r="AY290" s="237" t="s">
        <v>119</v>
      </c>
    </row>
    <row r="291" s="2" customFormat="1" ht="16.5" customHeight="1">
      <c r="A291" s="40"/>
      <c r="B291" s="41"/>
      <c r="C291" s="207" t="s">
        <v>339</v>
      </c>
      <c r="D291" s="207" t="s">
        <v>121</v>
      </c>
      <c r="E291" s="208" t="s">
        <v>340</v>
      </c>
      <c r="F291" s="209" t="s">
        <v>341</v>
      </c>
      <c r="G291" s="210" t="s">
        <v>124</v>
      </c>
      <c r="H291" s="211">
        <v>350</v>
      </c>
      <c r="I291" s="212"/>
      <c r="J291" s="213">
        <f>ROUND(I291*H291,2)</f>
        <v>0</v>
      </c>
      <c r="K291" s="214"/>
      <c r="L291" s="46"/>
      <c r="M291" s="215" t="s">
        <v>19</v>
      </c>
      <c r="N291" s="216" t="s">
        <v>45</v>
      </c>
      <c r="O291" s="86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9" t="s">
        <v>125</v>
      </c>
      <c r="AT291" s="219" t="s">
        <v>121</v>
      </c>
      <c r="AU291" s="219" t="s">
        <v>84</v>
      </c>
      <c r="AY291" s="19" t="s">
        <v>119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9" t="s">
        <v>82</v>
      </c>
      <c r="BK291" s="220">
        <f>ROUND(I291*H291,2)</f>
        <v>0</v>
      </c>
      <c r="BL291" s="19" t="s">
        <v>125</v>
      </c>
      <c r="BM291" s="219" t="s">
        <v>342</v>
      </c>
    </row>
    <row r="292" s="2" customFormat="1">
      <c r="A292" s="40"/>
      <c r="B292" s="41"/>
      <c r="C292" s="42"/>
      <c r="D292" s="221" t="s">
        <v>127</v>
      </c>
      <c r="E292" s="42"/>
      <c r="F292" s="222" t="s">
        <v>343</v>
      </c>
      <c r="G292" s="42"/>
      <c r="H292" s="42"/>
      <c r="I292" s="223"/>
      <c r="J292" s="42"/>
      <c r="K292" s="42"/>
      <c r="L292" s="46"/>
      <c r="M292" s="224"/>
      <c r="N292" s="225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127</v>
      </c>
      <c r="AU292" s="19" t="s">
        <v>84</v>
      </c>
    </row>
    <row r="293" s="13" customFormat="1">
      <c r="A293" s="13"/>
      <c r="B293" s="226"/>
      <c r="C293" s="227"/>
      <c r="D293" s="228" t="s">
        <v>129</v>
      </c>
      <c r="E293" s="229" t="s">
        <v>19</v>
      </c>
      <c r="F293" s="230" t="s">
        <v>328</v>
      </c>
      <c r="G293" s="227"/>
      <c r="H293" s="231">
        <v>350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129</v>
      </c>
      <c r="AU293" s="237" t="s">
        <v>84</v>
      </c>
      <c r="AV293" s="13" t="s">
        <v>84</v>
      </c>
      <c r="AW293" s="13" t="s">
        <v>36</v>
      </c>
      <c r="AX293" s="13" t="s">
        <v>82</v>
      </c>
      <c r="AY293" s="237" t="s">
        <v>119</v>
      </c>
    </row>
    <row r="294" s="2" customFormat="1" ht="16.5" customHeight="1">
      <c r="A294" s="40"/>
      <c r="B294" s="41"/>
      <c r="C294" s="207" t="s">
        <v>344</v>
      </c>
      <c r="D294" s="207" t="s">
        <v>121</v>
      </c>
      <c r="E294" s="208" t="s">
        <v>345</v>
      </c>
      <c r="F294" s="209" t="s">
        <v>346</v>
      </c>
      <c r="G294" s="210" t="s">
        <v>124</v>
      </c>
      <c r="H294" s="211">
        <v>700</v>
      </c>
      <c r="I294" s="212"/>
      <c r="J294" s="213">
        <f>ROUND(I294*H294,2)</f>
        <v>0</v>
      </c>
      <c r="K294" s="214"/>
      <c r="L294" s="46"/>
      <c r="M294" s="215" t="s">
        <v>19</v>
      </c>
      <c r="N294" s="216" t="s">
        <v>45</v>
      </c>
      <c r="O294" s="86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9" t="s">
        <v>125</v>
      </c>
      <c r="AT294" s="219" t="s">
        <v>121</v>
      </c>
      <c r="AU294" s="219" t="s">
        <v>84</v>
      </c>
      <c r="AY294" s="19" t="s">
        <v>119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9" t="s">
        <v>82</v>
      </c>
      <c r="BK294" s="220">
        <f>ROUND(I294*H294,2)</f>
        <v>0</v>
      </c>
      <c r="BL294" s="19" t="s">
        <v>125</v>
      </c>
      <c r="BM294" s="219" t="s">
        <v>347</v>
      </c>
    </row>
    <row r="295" s="2" customFormat="1">
      <c r="A295" s="40"/>
      <c r="B295" s="41"/>
      <c r="C295" s="42"/>
      <c r="D295" s="221" t="s">
        <v>127</v>
      </c>
      <c r="E295" s="42"/>
      <c r="F295" s="222" t="s">
        <v>348</v>
      </c>
      <c r="G295" s="42"/>
      <c r="H295" s="42"/>
      <c r="I295" s="223"/>
      <c r="J295" s="42"/>
      <c r="K295" s="42"/>
      <c r="L295" s="46"/>
      <c r="M295" s="224"/>
      <c r="N295" s="225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127</v>
      </c>
      <c r="AU295" s="19" t="s">
        <v>84</v>
      </c>
    </row>
    <row r="296" s="13" customFormat="1">
      <c r="A296" s="13"/>
      <c r="B296" s="226"/>
      <c r="C296" s="227"/>
      <c r="D296" s="228" t="s">
        <v>129</v>
      </c>
      <c r="E296" s="229" t="s">
        <v>19</v>
      </c>
      <c r="F296" s="230" t="s">
        <v>349</v>
      </c>
      <c r="G296" s="227"/>
      <c r="H296" s="231">
        <v>700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129</v>
      </c>
      <c r="AU296" s="237" t="s">
        <v>84</v>
      </c>
      <c r="AV296" s="13" t="s">
        <v>84</v>
      </c>
      <c r="AW296" s="13" t="s">
        <v>36</v>
      </c>
      <c r="AX296" s="13" t="s">
        <v>82</v>
      </c>
      <c r="AY296" s="237" t="s">
        <v>119</v>
      </c>
    </row>
    <row r="297" s="2" customFormat="1" ht="24.15" customHeight="1">
      <c r="A297" s="40"/>
      <c r="B297" s="41"/>
      <c r="C297" s="207" t="s">
        <v>350</v>
      </c>
      <c r="D297" s="207" t="s">
        <v>121</v>
      </c>
      <c r="E297" s="208" t="s">
        <v>351</v>
      </c>
      <c r="F297" s="209" t="s">
        <v>352</v>
      </c>
      <c r="G297" s="210" t="s">
        <v>124</v>
      </c>
      <c r="H297" s="211">
        <v>350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45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125</v>
      </c>
      <c r="AT297" s="219" t="s">
        <v>121</v>
      </c>
      <c r="AU297" s="219" t="s">
        <v>84</v>
      </c>
      <c r="AY297" s="19" t="s">
        <v>119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82</v>
      </c>
      <c r="BK297" s="220">
        <f>ROUND(I297*H297,2)</f>
        <v>0</v>
      </c>
      <c r="BL297" s="19" t="s">
        <v>125</v>
      </c>
      <c r="BM297" s="219" t="s">
        <v>353</v>
      </c>
    </row>
    <row r="298" s="2" customFormat="1">
      <c r="A298" s="40"/>
      <c r="B298" s="41"/>
      <c r="C298" s="42"/>
      <c r="D298" s="221" t="s">
        <v>127</v>
      </c>
      <c r="E298" s="42"/>
      <c r="F298" s="222" t="s">
        <v>354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127</v>
      </c>
      <c r="AU298" s="19" t="s">
        <v>84</v>
      </c>
    </row>
    <row r="299" s="13" customFormat="1">
      <c r="A299" s="13"/>
      <c r="B299" s="226"/>
      <c r="C299" s="227"/>
      <c r="D299" s="228" t="s">
        <v>129</v>
      </c>
      <c r="E299" s="229" t="s">
        <v>19</v>
      </c>
      <c r="F299" s="230" t="s">
        <v>328</v>
      </c>
      <c r="G299" s="227"/>
      <c r="H299" s="231">
        <v>350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129</v>
      </c>
      <c r="AU299" s="237" t="s">
        <v>84</v>
      </c>
      <c r="AV299" s="13" t="s">
        <v>84</v>
      </c>
      <c r="AW299" s="13" t="s">
        <v>36</v>
      </c>
      <c r="AX299" s="13" t="s">
        <v>82</v>
      </c>
      <c r="AY299" s="237" t="s">
        <v>119</v>
      </c>
    </row>
    <row r="300" s="2" customFormat="1" ht="24.15" customHeight="1">
      <c r="A300" s="40"/>
      <c r="B300" s="41"/>
      <c r="C300" s="207" t="s">
        <v>355</v>
      </c>
      <c r="D300" s="207" t="s">
        <v>121</v>
      </c>
      <c r="E300" s="208" t="s">
        <v>356</v>
      </c>
      <c r="F300" s="209" t="s">
        <v>357</v>
      </c>
      <c r="G300" s="210" t="s">
        <v>124</v>
      </c>
      <c r="H300" s="211">
        <v>350</v>
      </c>
      <c r="I300" s="212"/>
      <c r="J300" s="213">
        <f>ROUND(I300*H300,2)</f>
        <v>0</v>
      </c>
      <c r="K300" s="214"/>
      <c r="L300" s="46"/>
      <c r="M300" s="215" t="s">
        <v>19</v>
      </c>
      <c r="N300" s="216" t="s">
        <v>45</v>
      </c>
      <c r="O300" s="8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9" t="s">
        <v>125</v>
      </c>
      <c r="AT300" s="219" t="s">
        <v>121</v>
      </c>
      <c r="AU300" s="219" t="s">
        <v>84</v>
      </c>
      <c r="AY300" s="19" t="s">
        <v>119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9" t="s">
        <v>82</v>
      </c>
      <c r="BK300" s="220">
        <f>ROUND(I300*H300,2)</f>
        <v>0</v>
      </c>
      <c r="BL300" s="19" t="s">
        <v>125</v>
      </c>
      <c r="BM300" s="219" t="s">
        <v>358</v>
      </c>
    </row>
    <row r="301" s="2" customFormat="1">
      <c r="A301" s="40"/>
      <c r="B301" s="41"/>
      <c r="C301" s="42"/>
      <c r="D301" s="221" t="s">
        <v>127</v>
      </c>
      <c r="E301" s="42"/>
      <c r="F301" s="222" t="s">
        <v>359</v>
      </c>
      <c r="G301" s="42"/>
      <c r="H301" s="42"/>
      <c r="I301" s="223"/>
      <c r="J301" s="42"/>
      <c r="K301" s="42"/>
      <c r="L301" s="46"/>
      <c r="M301" s="224"/>
      <c r="N301" s="22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127</v>
      </c>
      <c r="AU301" s="19" t="s">
        <v>84</v>
      </c>
    </row>
    <row r="302" s="13" customFormat="1">
      <c r="A302" s="13"/>
      <c r="B302" s="226"/>
      <c r="C302" s="227"/>
      <c r="D302" s="228" t="s">
        <v>129</v>
      </c>
      <c r="E302" s="229" t="s">
        <v>19</v>
      </c>
      <c r="F302" s="230" t="s">
        <v>328</v>
      </c>
      <c r="G302" s="227"/>
      <c r="H302" s="231">
        <v>350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129</v>
      </c>
      <c r="AU302" s="237" t="s">
        <v>84</v>
      </c>
      <c r="AV302" s="13" t="s">
        <v>84</v>
      </c>
      <c r="AW302" s="13" t="s">
        <v>36</v>
      </c>
      <c r="AX302" s="13" t="s">
        <v>82</v>
      </c>
      <c r="AY302" s="237" t="s">
        <v>119</v>
      </c>
    </row>
    <row r="303" s="12" customFormat="1" ht="22.8" customHeight="1">
      <c r="A303" s="12"/>
      <c r="B303" s="191"/>
      <c r="C303" s="192"/>
      <c r="D303" s="193" t="s">
        <v>73</v>
      </c>
      <c r="E303" s="205" t="s">
        <v>194</v>
      </c>
      <c r="F303" s="205" t="s">
        <v>360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SUM(P304:P359)</f>
        <v>0</v>
      </c>
      <c r="Q303" s="199"/>
      <c r="R303" s="200">
        <f>SUM(R304:R359)</f>
        <v>8.2872643199999985</v>
      </c>
      <c r="S303" s="199"/>
      <c r="T303" s="201">
        <f>SUM(T304:T359)</f>
        <v>275.19673999999998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82</v>
      </c>
      <c r="AT303" s="203" t="s">
        <v>73</v>
      </c>
      <c r="AU303" s="203" t="s">
        <v>82</v>
      </c>
      <c r="AY303" s="202" t="s">
        <v>119</v>
      </c>
      <c r="BK303" s="204">
        <f>SUM(BK304:BK359)</f>
        <v>0</v>
      </c>
    </row>
    <row r="304" s="2" customFormat="1" ht="24.15" customHeight="1">
      <c r="A304" s="40"/>
      <c r="B304" s="41"/>
      <c r="C304" s="207" t="s">
        <v>361</v>
      </c>
      <c r="D304" s="207" t="s">
        <v>121</v>
      </c>
      <c r="E304" s="208" t="s">
        <v>362</v>
      </c>
      <c r="F304" s="209" t="s">
        <v>363</v>
      </c>
      <c r="G304" s="210" t="s">
        <v>215</v>
      </c>
      <c r="H304" s="211">
        <v>66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45</v>
      </c>
      <c r="O304" s="86"/>
      <c r="P304" s="217">
        <f>O304*H304</f>
        <v>0</v>
      </c>
      <c r="Q304" s="217">
        <v>0.070569999999999994</v>
      </c>
      <c r="R304" s="217">
        <f>Q304*H304</f>
        <v>4.6576199999999996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125</v>
      </c>
      <c r="AT304" s="219" t="s">
        <v>121</v>
      </c>
      <c r="AU304" s="219" t="s">
        <v>84</v>
      </c>
      <c r="AY304" s="19" t="s">
        <v>119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82</v>
      </c>
      <c r="BK304" s="220">
        <f>ROUND(I304*H304,2)</f>
        <v>0</v>
      </c>
      <c r="BL304" s="19" t="s">
        <v>125</v>
      </c>
      <c r="BM304" s="219" t="s">
        <v>364</v>
      </c>
    </row>
    <row r="305" s="2" customFormat="1">
      <c r="A305" s="40"/>
      <c r="B305" s="41"/>
      <c r="C305" s="42"/>
      <c r="D305" s="221" t="s">
        <v>127</v>
      </c>
      <c r="E305" s="42"/>
      <c r="F305" s="222" t="s">
        <v>365</v>
      </c>
      <c r="G305" s="42"/>
      <c r="H305" s="42"/>
      <c r="I305" s="223"/>
      <c r="J305" s="42"/>
      <c r="K305" s="42"/>
      <c r="L305" s="46"/>
      <c r="M305" s="224"/>
      <c r="N305" s="22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127</v>
      </c>
      <c r="AU305" s="19" t="s">
        <v>84</v>
      </c>
    </row>
    <row r="306" s="13" customFormat="1">
      <c r="A306" s="13"/>
      <c r="B306" s="226"/>
      <c r="C306" s="227"/>
      <c r="D306" s="228" t="s">
        <v>129</v>
      </c>
      <c r="E306" s="229" t="s">
        <v>19</v>
      </c>
      <c r="F306" s="230" t="s">
        <v>366</v>
      </c>
      <c r="G306" s="227"/>
      <c r="H306" s="231">
        <v>66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129</v>
      </c>
      <c r="AU306" s="237" t="s">
        <v>84</v>
      </c>
      <c r="AV306" s="13" t="s">
        <v>84</v>
      </c>
      <c r="AW306" s="13" t="s">
        <v>36</v>
      </c>
      <c r="AX306" s="13" t="s">
        <v>82</v>
      </c>
      <c r="AY306" s="237" t="s">
        <v>119</v>
      </c>
    </row>
    <row r="307" s="2" customFormat="1" ht="16.5" customHeight="1">
      <c r="A307" s="40"/>
      <c r="B307" s="41"/>
      <c r="C307" s="207" t="s">
        <v>367</v>
      </c>
      <c r="D307" s="207" t="s">
        <v>121</v>
      </c>
      <c r="E307" s="208" t="s">
        <v>368</v>
      </c>
      <c r="F307" s="209" t="s">
        <v>369</v>
      </c>
      <c r="G307" s="210" t="s">
        <v>370</v>
      </c>
      <c r="H307" s="211">
        <v>2</v>
      </c>
      <c r="I307" s="212"/>
      <c r="J307" s="213">
        <f>ROUND(I307*H307,2)</f>
        <v>0</v>
      </c>
      <c r="K307" s="214"/>
      <c r="L307" s="46"/>
      <c r="M307" s="215" t="s">
        <v>19</v>
      </c>
      <c r="N307" s="216" t="s">
        <v>45</v>
      </c>
      <c r="O307" s="86"/>
      <c r="P307" s="217">
        <f>O307*H307</f>
        <v>0</v>
      </c>
      <c r="Q307" s="217">
        <v>0.044069999999999998</v>
      </c>
      <c r="R307" s="217">
        <f>Q307*H307</f>
        <v>0.088139999999999996</v>
      </c>
      <c r="S307" s="217">
        <v>0</v>
      </c>
      <c r="T307" s="21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9" t="s">
        <v>125</v>
      </c>
      <c r="AT307" s="219" t="s">
        <v>121</v>
      </c>
      <c r="AU307" s="219" t="s">
        <v>84</v>
      </c>
      <c r="AY307" s="19" t="s">
        <v>119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82</v>
      </c>
      <c r="BK307" s="220">
        <f>ROUND(I307*H307,2)</f>
        <v>0</v>
      </c>
      <c r="BL307" s="19" t="s">
        <v>125</v>
      </c>
      <c r="BM307" s="219" t="s">
        <v>371</v>
      </c>
    </row>
    <row r="308" s="2" customFormat="1">
      <c r="A308" s="40"/>
      <c r="B308" s="41"/>
      <c r="C308" s="42"/>
      <c r="D308" s="221" t="s">
        <v>127</v>
      </c>
      <c r="E308" s="42"/>
      <c r="F308" s="222" t="s">
        <v>372</v>
      </c>
      <c r="G308" s="42"/>
      <c r="H308" s="42"/>
      <c r="I308" s="223"/>
      <c r="J308" s="42"/>
      <c r="K308" s="42"/>
      <c r="L308" s="46"/>
      <c r="M308" s="224"/>
      <c r="N308" s="22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127</v>
      </c>
      <c r="AU308" s="19" t="s">
        <v>84</v>
      </c>
    </row>
    <row r="309" s="2" customFormat="1" ht="21.75" customHeight="1">
      <c r="A309" s="40"/>
      <c r="B309" s="41"/>
      <c r="C309" s="207" t="s">
        <v>373</v>
      </c>
      <c r="D309" s="207" t="s">
        <v>121</v>
      </c>
      <c r="E309" s="208" t="s">
        <v>374</v>
      </c>
      <c r="F309" s="209" t="s">
        <v>375</v>
      </c>
      <c r="G309" s="210" t="s">
        <v>370</v>
      </c>
      <c r="H309" s="211">
        <v>2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45</v>
      </c>
      <c r="O309" s="86"/>
      <c r="P309" s="217">
        <f>O309*H309</f>
        <v>0</v>
      </c>
      <c r="Q309" s="217">
        <v>0.048500000000000001</v>
      </c>
      <c r="R309" s="217">
        <f>Q309*H309</f>
        <v>0.097000000000000003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125</v>
      </c>
      <c r="AT309" s="219" t="s">
        <v>121</v>
      </c>
      <c r="AU309" s="219" t="s">
        <v>84</v>
      </c>
      <c r="AY309" s="19" t="s">
        <v>119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82</v>
      </c>
      <c r="BK309" s="220">
        <f>ROUND(I309*H309,2)</f>
        <v>0</v>
      </c>
      <c r="BL309" s="19" t="s">
        <v>125</v>
      </c>
      <c r="BM309" s="219" t="s">
        <v>376</v>
      </c>
    </row>
    <row r="310" s="2" customFormat="1">
      <c r="A310" s="40"/>
      <c r="B310" s="41"/>
      <c r="C310" s="42"/>
      <c r="D310" s="221" t="s">
        <v>127</v>
      </c>
      <c r="E310" s="42"/>
      <c r="F310" s="222" t="s">
        <v>377</v>
      </c>
      <c r="G310" s="42"/>
      <c r="H310" s="42"/>
      <c r="I310" s="223"/>
      <c r="J310" s="42"/>
      <c r="K310" s="42"/>
      <c r="L310" s="46"/>
      <c r="M310" s="224"/>
      <c r="N310" s="22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127</v>
      </c>
      <c r="AU310" s="19" t="s">
        <v>84</v>
      </c>
    </row>
    <row r="311" s="2" customFormat="1" ht="16.5" customHeight="1">
      <c r="A311" s="40"/>
      <c r="B311" s="41"/>
      <c r="C311" s="207" t="s">
        <v>378</v>
      </c>
      <c r="D311" s="207" t="s">
        <v>121</v>
      </c>
      <c r="E311" s="208" t="s">
        <v>379</v>
      </c>
      <c r="F311" s="209" t="s">
        <v>380</v>
      </c>
      <c r="G311" s="210" t="s">
        <v>370</v>
      </c>
      <c r="H311" s="211">
        <v>2</v>
      </c>
      <c r="I311" s="212"/>
      <c r="J311" s="213">
        <f>ROUND(I311*H311,2)</f>
        <v>0</v>
      </c>
      <c r="K311" s="214"/>
      <c r="L311" s="46"/>
      <c r="M311" s="215" t="s">
        <v>19</v>
      </c>
      <c r="N311" s="216" t="s">
        <v>45</v>
      </c>
      <c r="O311" s="86"/>
      <c r="P311" s="217">
        <f>O311*H311</f>
        <v>0</v>
      </c>
      <c r="Q311" s="217">
        <v>0.0115</v>
      </c>
      <c r="R311" s="217">
        <f>Q311*H311</f>
        <v>0.023</v>
      </c>
      <c r="S311" s="217">
        <v>0</v>
      </c>
      <c r="T311" s="21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9" t="s">
        <v>125</v>
      </c>
      <c r="AT311" s="219" t="s">
        <v>121</v>
      </c>
      <c r="AU311" s="219" t="s">
        <v>84</v>
      </c>
      <c r="AY311" s="19" t="s">
        <v>119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9" t="s">
        <v>82</v>
      </c>
      <c r="BK311" s="220">
        <f>ROUND(I311*H311,2)</f>
        <v>0</v>
      </c>
      <c r="BL311" s="19" t="s">
        <v>125</v>
      </c>
      <c r="BM311" s="219" t="s">
        <v>381</v>
      </c>
    </row>
    <row r="312" s="2" customFormat="1">
      <c r="A312" s="40"/>
      <c r="B312" s="41"/>
      <c r="C312" s="42"/>
      <c r="D312" s="221" t="s">
        <v>127</v>
      </c>
      <c r="E312" s="42"/>
      <c r="F312" s="222" t="s">
        <v>382</v>
      </c>
      <c r="G312" s="42"/>
      <c r="H312" s="42"/>
      <c r="I312" s="223"/>
      <c r="J312" s="42"/>
      <c r="K312" s="42"/>
      <c r="L312" s="46"/>
      <c r="M312" s="224"/>
      <c r="N312" s="225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127</v>
      </c>
      <c r="AU312" s="19" t="s">
        <v>84</v>
      </c>
    </row>
    <row r="313" s="2" customFormat="1" ht="21.75" customHeight="1">
      <c r="A313" s="40"/>
      <c r="B313" s="41"/>
      <c r="C313" s="207" t="s">
        <v>383</v>
      </c>
      <c r="D313" s="207" t="s">
        <v>121</v>
      </c>
      <c r="E313" s="208" t="s">
        <v>384</v>
      </c>
      <c r="F313" s="209" t="s">
        <v>385</v>
      </c>
      <c r="G313" s="210" t="s">
        <v>215</v>
      </c>
      <c r="H313" s="211">
        <v>10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45</v>
      </c>
      <c r="O313" s="86"/>
      <c r="P313" s="217">
        <f>O313*H313</f>
        <v>0</v>
      </c>
      <c r="Q313" s="217">
        <v>0</v>
      </c>
      <c r="R313" s="217">
        <f>Q313*H313</f>
        <v>0</v>
      </c>
      <c r="S313" s="217">
        <v>0.55600000000000005</v>
      </c>
      <c r="T313" s="218">
        <f>S313*H313</f>
        <v>5.5600000000000005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125</v>
      </c>
      <c r="AT313" s="219" t="s">
        <v>121</v>
      </c>
      <c r="AU313" s="219" t="s">
        <v>84</v>
      </c>
      <c r="AY313" s="19" t="s">
        <v>119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82</v>
      </c>
      <c r="BK313" s="220">
        <f>ROUND(I313*H313,2)</f>
        <v>0</v>
      </c>
      <c r="BL313" s="19" t="s">
        <v>125</v>
      </c>
      <c r="BM313" s="219" t="s">
        <v>386</v>
      </c>
    </row>
    <row r="314" s="2" customFormat="1">
      <c r="A314" s="40"/>
      <c r="B314" s="41"/>
      <c r="C314" s="42"/>
      <c r="D314" s="221" t="s">
        <v>127</v>
      </c>
      <c r="E314" s="42"/>
      <c r="F314" s="222" t="s">
        <v>387</v>
      </c>
      <c r="G314" s="42"/>
      <c r="H314" s="42"/>
      <c r="I314" s="223"/>
      <c r="J314" s="42"/>
      <c r="K314" s="42"/>
      <c r="L314" s="46"/>
      <c r="M314" s="224"/>
      <c r="N314" s="22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127</v>
      </c>
      <c r="AU314" s="19" t="s">
        <v>84</v>
      </c>
    </row>
    <row r="315" s="13" customFormat="1">
      <c r="A315" s="13"/>
      <c r="B315" s="226"/>
      <c r="C315" s="227"/>
      <c r="D315" s="228" t="s">
        <v>129</v>
      </c>
      <c r="E315" s="229" t="s">
        <v>19</v>
      </c>
      <c r="F315" s="230" t="s">
        <v>388</v>
      </c>
      <c r="G315" s="227"/>
      <c r="H315" s="231">
        <v>10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129</v>
      </c>
      <c r="AU315" s="237" t="s">
        <v>84</v>
      </c>
      <c r="AV315" s="13" t="s">
        <v>84</v>
      </c>
      <c r="AW315" s="13" t="s">
        <v>36</v>
      </c>
      <c r="AX315" s="13" t="s">
        <v>82</v>
      </c>
      <c r="AY315" s="237" t="s">
        <v>119</v>
      </c>
    </row>
    <row r="316" s="2" customFormat="1" ht="16.5" customHeight="1">
      <c r="A316" s="40"/>
      <c r="B316" s="41"/>
      <c r="C316" s="207" t="s">
        <v>389</v>
      </c>
      <c r="D316" s="207" t="s">
        <v>121</v>
      </c>
      <c r="E316" s="208" t="s">
        <v>390</v>
      </c>
      <c r="F316" s="209" t="s">
        <v>391</v>
      </c>
      <c r="G316" s="210" t="s">
        <v>215</v>
      </c>
      <c r="H316" s="211">
        <v>140</v>
      </c>
      <c r="I316" s="212"/>
      <c r="J316" s="213">
        <f>ROUND(I316*H316,2)</f>
        <v>0</v>
      </c>
      <c r="K316" s="214"/>
      <c r="L316" s="46"/>
      <c r="M316" s="215" t="s">
        <v>19</v>
      </c>
      <c r="N316" s="216" t="s">
        <v>45</v>
      </c>
      <c r="O316" s="86"/>
      <c r="P316" s="217">
        <f>O316*H316</f>
        <v>0</v>
      </c>
      <c r="Q316" s="217">
        <v>0.00011</v>
      </c>
      <c r="R316" s="217">
        <f>Q316*H316</f>
        <v>0.015400000000000001</v>
      </c>
      <c r="S316" s="217">
        <v>0</v>
      </c>
      <c r="T316" s="21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9" t="s">
        <v>125</v>
      </c>
      <c r="AT316" s="219" t="s">
        <v>121</v>
      </c>
      <c r="AU316" s="219" t="s">
        <v>84</v>
      </c>
      <c r="AY316" s="19" t="s">
        <v>119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82</v>
      </c>
      <c r="BK316" s="220">
        <f>ROUND(I316*H316,2)</f>
        <v>0</v>
      </c>
      <c r="BL316" s="19" t="s">
        <v>125</v>
      </c>
      <c r="BM316" s="219" t="s">
        <v>392</v>
      </c>
    </row>
    <row r="317" s="2" customFormat="1">
      <c r="A317" s="40"/>
      <c r="B317" s="41"/>
      <c r="C317" s="42"/>
      <c r="D317" s="221" t="s">
        <v>127</v>
      </c>
      <c r="E317" s="42"/>
      <c r="F317" s="222" t="s">
        <v>393</v>
      </c>
      <c r="G317" s="42"/>
      <c r="H317" s="42"/>
      <c r="I317" s="223"/>
      <c r="J317" s="42"/>
      <c r="K317" s="42"/>
      <c r="L317" s="46"/>
      <c r="M317" s="224"/>
      <c r="N317" s="22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127</v>
      </c>
      <c r="AU317" s="19" t="s">
        <v>84</v>
      </c>
    </row>
    <row r="318" s="13" customFormat="1">
      <c r="A318" s="13"/>
      <c r="B318" s="226"/>
      <c r="C318" s="227"/>
      <c r="D318" s="228" t="s">
        <v>129</v>
      </c>
      <c r="E318" s="229" t="s">
        <v>19</v>
      </c>
      <c r="F318" s="230" t="s">
        <v>394</v>
      </c>
      <c r="G318" s="227"/>
      <c r="H318" s="231">
        <v>140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129</v>
      </c>
      <c r="AU318" s="237" t="s">
        <v>84</v>
      </c>
      <c r="AV318" s="13" t="s">
        <v>84</v>
      </c>
      <c r="AW318" s="13" t="s">
        <v>36</v>
      </c>
      <c r="AX318" s="13" t="s">
        <v>82</v>
      </c>
      <c r="AY318" s="237" t="s">
        <v>119</v>
      </c>
    </row>
    <row r="319" s="2" customFormat="1" ht="24.15" customHeight="1">
      <c r="A319" s="40"/>
      <c r="B319" s="41"/>
      <c r="C319" s="207" t="s">
        <v>395</v>
      </c>
      <c r="D319" s="207" t="s">
        <v>121</v>
      </c>
      <c r="E319" s="208" t="s">
        <v>396</v>
      </c>
      <c r="F319" s="209" t="s">
        <v>397</v>
      </c>
      <c r="G319" s="210" t="s">
        <v>215</v>
      </c>
      <c r="H319" s="211">
        <v>140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45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125</v>
      </c>
      <c r="AT319" s="219" t="s">
        <v>121</v>
      </c>
      <c r="AU319" s="219" t="s">
        <v>84</v>
      </c>
      <c r="AY319" s="19" t="s">
        <v>119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82</v>
      </c>
      <c r="BK319" s="220">
        <f>ROUND(I319*H319,2)</f>
        <v>0</v>
      </c>
      <c r="BL319" s="19" t="s">
        <v>125</v>
      </c>
      <c r="BM319" s="219" t="s">
        <v>398</v>
      </c>
    </row>
    <row r="320" s="2" customFormat="1">
      <c r="A320" s="40"/>
      <c r="B320" s="41"/>
      <c r="C320" s="42"/>
      <c r="D320" s="221" t="s">
        <v>127</v>
      </c>
      <c r="E320" s="42"/>
      <c r="F320" s="222" t="s">
        <v>399</v>
      </c>
      <c r="G320" s="42"/>
      <c r="H320" s="42"/>
      <c r="I320" s="223"/>
      <c r="J320" s="42"/>
      <c r="K320" s="42"/>
      <c r="L320" s="46"/>
      <c r="M320" s="224"/>
      <c r="N320" s="22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127</v>
      </c>
      <c r="AU320" s="19" t="s">
        <v>84</v>
      </c>
    </row>
    <row r="321" s="13" customFormat="1">
      <c r="A321" s="13"/>
      <c r="B321" s="226"/>
      <c r="C321" s="227"/>
      <c r="D321" s="228" t="s">
        <v>129</v>
      </c>
      <c r="E321" s="229" t="s">
        <v>19</v>
      </c>
      <c r="F321" s="230" t="s">
        <v>394</v>
      </c>
      <c r="G321" s="227"/>
      <c r="H321" s="231">
        <v>140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129</v>
      </c>
      <c r="AU321" s="237" t="s">
        <v>84</v>
      </c>
      <c r="AV321" s="13" t="s">
        <v>84</v>
      </c>
      <c r="AW321" s="13" t="s">
        <v>36</v>
      </c>
      <c r="AX321" s="13" t="s">
        <v>82</v>
      </c>
      <c r="AY321" s="237" t="s">
        <v>119</v>
      </c>
    </row>
    <row r="322" s="2" customFormat="1" ht="21.75" customHeight="1">
      <c r="A322" s="40"/>
      <c r="B322" s="41"/>
      <c r="C322" s="207" t="s">
        <v>400</v>
      </c>
      <c r="D322" s="207" t="s">
        <v>121</v>
      </c>
      <c r="E322" s="208" t="s">
        <v>401</v>
      </c>
      <c r="F322" s="209" t="s">
        <v>402</v>
      </c>
      <c r="G322" s="210" t="s">
        <v>215</v>
      </c>
      <c r="H322" s="211">
        <v>68.950000000000003</v>
      </c>
      <c r="I322" s="212"/>
      <c r="J322" s="213">
        <f>ROUND(I322*H322,2)</f>
        <v>0</v>
      </c>
      <c r="K322" s="214"/>
      <c r="L322" s="46"/>
      <c r="M322" s="215" t="s">
        <v>19</v>
      </c>
      <c r="N322" s="216" t="s">
        <v>45</v>
      </c>
      <c r="O322" s="86"/>
      <c r="P322" s="217">
        <f>O322*H322</f>
        <v>0</v>
      </c>
      <c r="Q322" s="217">
        <v>1.0000000000000001E-05</v>
      </c>
      <c r="R322" s="217">
        <f>Q322*H322</f>
        <v>0.00068950000000000012</v>
      </c>
      <c r="S322" s="217">
        <v>0</v>
      </c>
      <c r="T322" s="21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9" t="s">
        <v>125</v>
      </c>
      <c r="AT322" s="219" t="s">
        <v>121</v>
      </c>
      <c r="AU322" s="219" t="s">
        <v>84</v>
      </c>
      <c r="AY322" s="19" t="s">
        <v>119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9" t="s">
        <v>82</v>
      </c>
      <c r="BK322" s="220">
        <f>ROUND(I322*H322,2)</f>
        <v>0</v>
      </c>
      <c r="BL322" s="19" t="s">
        <v>125</v>
      </c>
      <c r="BM322" s="219" t="s">
        <v>403</v>
      </c>
    </row>
    <row r="323" s="2" customFormat="1">
      <c r="A323" s="40"/>
      <c r="B323" s="41"/>
      <c r="C323" s="42"/>
      <c r="D323" s="221" t="s">
        <v>127</v>
      </c>
      <c r="E323" s="42"/>
      <c r="F323" s="222" t="s">
        <v>404</v>
      </c>
      <c r="G323" s="42"/>
      <c r="H323" s="42"/>
      <c r="I323" s="223"/>
      <c r="J323" s="42"/>
      <c r="K323" s="42"/>
      <c r="L323" s="46"/>
      <c r="M323" s="224"/>
      <c r="N323" s="225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127</v>
      </c>
      <c r="AU323" s="19" t="s">
        <v>84</v>
      </c>
    </row>
    <row r="324" s="13" customFormat="1">
      <c r="A324" s="13"/>
      <c r="B324" s="226"/>
      <c r="C324" s="227"/>
      <c r="D324" s="228" t="s">
        <v>129</v>
      </c>
      <c r="E324" s="229" t="s">
        <v>19</v>
      </c>
      <c r="F324" s="230" t="s">
        <v>405</v>
      </c>
      <c r="G324" s="227"/>
      <c r="H324" s="231">
        <v>68.950000000000003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129</v>
      </c>
      <c r="AU324" s="237" t="s">
        <v>84</v>
      </c>
      <c r="AV324" s="13" t="s">
        <v>84</v>
      </c>
      <c r="AW324" s="13" t="s">
        <v>36</v>
      </c>
      <c r="AX324" s="13" t="s">
        <v>82</v>
      </c>
      <c r="AY324" s="237" t="s">
        <v>119</v>
      </c>
    </row>
    <row r="325" s="2" customFormat="1" ht="24.15" customHeight="1">
      <c r="A325" s="40"/>
      <c r="B325" s="41"/>
      <c r="C325" s="207" t="s">
        <v>406</v>
      </c>
      <c r="D325" s="207" t="s">
        <v>121</v>
      </c>
      <c r="E325" s="208" t="s">
        <v>407</v>
      </c>
      <c r="F325" s="209" t="s">
        <v>408</v>
      </c>
      <c r="G325" s="210" t="s">
        <v>215</v>
      </c>
      <c r="H325" s="211">
        <v>68.950000000000003</v>
      </c>
      <c r="I325" s="212"/>
      <c r="J325" s="213">
        <f>ROUND(I325*H325,2)</f>
        <v>0</v>
      </c>
      <c r="K325" s="214"/>
      <c r="L325" s="46"/>
      <c r="M325" s="215" t="s">
        <v>19</v>
      </c>
      <c r="N325" s="216" t="s">
        <v>45</v>
      </c>
      <c r="O325" s="86"/>
      <c r="P325" s="217">
        <f>O325*H325</f>
        <v>0</v>
      </c>
      <c r="Q325" s="217">
        <v>0.00055000000000000003</v>
      </c>
      <c r="R325" s="217">
        <f>Q325*H325</f>
        <v>0.037922500000000005</v>
      </c>
      <c r="S325" s="217">
        <v>0</v>
      </c>
      <c r="T325" s="21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9" t="s">
        <v>125</v>
      </c>
      <c r="AT325" s="219" t="s">
        <v>121</v>
      </c>
      <c r="AU325" s="219" t="s">
        <v>84</v>
      </c>
      <c r="AY325" s="19" t="s">
        <v>119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19" t="s">
        <v>82</v>
      </c>
      <c r="BK325" s="220">
        <f>ROUND(I325*H325,2)</f>
        <v>0</v>
      </c>
      <c r="BL325" s="19" t="s">
        <v>125</v>
      </c>
      <c r="BM325" s="219" t="s">
        <v>409</v>
      </c>
    </row>
    <row r="326" s="2" customFormat="1">
      <c r="A326" s="40"/>
      <c r="B326" s="41"/>
      <c r="C326" s="42"/>
      <c r="D326" s="221" t="s">
        <v>127</v>
      </c>
      <c r="E326" s="42"/>
      <c r="F326" s="222" t="s">
        <v>410</v>
      </c>
      <c r="G326" s="42"/>
      <c r="H326" s="42"/>
      <c r="I326" s="223"/>
      <c r="J326" s="42"/>
      <c r="K326" s="42"/>
      <c r="L326" s="46"/>
      <c r="M326" s="224"/>
      <c r="N326" s="225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127</v>
      </c>
      <c r="AU326" s="19" t="s">
        <v>84</v>
      </c>
    </row>
    <row r="327" s="13" customFormat="1">
      <c r="A327" s="13"/>
      <c r="B327" s="226"/>
      <c r="C327" s="227"/>
      <c r="D327" s="228" t="s">
        <v>129</v>
      </c>
      <c r="E327" s="229" t="s">
        <v>19</v>
      </c>
      <c r="F327" s="230" t="s">
        <v>405</v>
      </c>
      <c r="G327" s="227"/>
      <c r="H327" s="231">
        <v>68.950000000000003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129</v>
      </c>
      <c r="AU327" s="237" t="s">
        <v>84</v>
      </c>
      <c r="AV327" s="13" t="s">
        <v>84</v>
      </c>
      <c r="AW327" s="13" t="s">
        <v>36</v>
      </c>
      <c r="AX327" s="13" t="s">
        <v>82</v>
      </c>
      <c r="AY327" s="237" t="s">
        <v>119</v>
      </c>
    </row>
    <row r="328" s="2" customFormat="1" ht="16.5" customHeight="1">
      <c r="A328" s="40"/>
      <c r="B328" s="41"/>
      <c r="C328" s="207" t="s">
        <v>411</v>
      </c>
      <c r="D328" s="207" t="s">
        <v>121</v>
      </c>
      <c r="E328" s="208" t="s">
        <v>412</v>
      </c>
      <c r="F328" s="209" t="s">
        <v>413</v>
      </c>
      <c r="G328" s="210" t="s">
        <v>215</v>
      </c>
      <c r="H328" s="211">
        <v>0.90000000000000002</v>
      </c>
      <c r="I328" s="212"/>
      <c r="J328" s="213">
        <f>ROUND(I328*H328,2)</f>
        <v>0</v>
      </c>
      <c r="K328" s="214"/>
      <c r="L328" s="46"/>
      <c r="M328" s="215" t="s">
        <v>19</v>
      </c>
      <c r="N328" s="216" t="s">
        <v>45</v>
      </c>
      <c r="O328" s="86"/>
      <c r="P328" s="217">
        <f>O328*H328</f>
        <v>0</v>
      </c>
      <c r="Q328" s="217">
        <v>2.2041900000000001</v>
      </c>
      <c r="R328" s="217">
        <f>Q328*H328</f>
        <v>1.9837710000000002</v>
      </c>
      <c r="S328" s="217">
        <v>0</v>
      </c>
      <c r="T328" s="21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9" t="s">
        <v>125</v>
      </c>
      <c r="AT328" s="219" t="s">
        <v>121</v>
      </c>
      <c r="AU328" s="219" t="s">
        <v>84</v>
      </c>
      <c r="AY328" s="19" t="s">
        <v>119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82</v>
      </c>
      <c r="BK328" s="220">
        <f>ROUND(I328*H328,2)</f>
        <v>0</v>
      </c>
      <c r="BL328" s="19" t="s">
        <v>125</v>
      </c>
      <c r="BM328" s="219" t="s">
        <v>414</v>
      </c>
    </row>
    <row r="329" s="2" customFormat="1">
      <c r="A329" s="40"/>
      <c r="B329" s="41"/>
      <c r="C329" s="42"/>
      <c r="D329" s="221" t="s">
        <v>127</v>
      </c>
      <c r="E329" s="42"/>
      <c r="F329" s="222" t="s">
        <v>415</v>
      </c>
      <c r="G329" s="42"/>
      <c r="H329" s="42"/>
      <c r="I329" s="223"/>
      <c r="J329" s="42"/>
      <c r="K329" s="42"/>
      <c r="L329" s="46"/>
      <c r="M329" s="224"/>
      <c r="N329" s="225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127</v>
      </c>
      <c r="AU329" s="19" t="s">
        <v>84</v>
      </c>
    </row>
    <row r="330" s="2" customFormat="1" ht="16.5" customHeight="1">
      <c r="A330" s="40"/>
      <c r="B330" s="41"/>
      <c r="C330" s="270" t="s">
        <v>416</v>
      </c>
      <c r="D330" s="270" t="s">
        <v>417</v>
      </c>
      <c r="E330" s="271" t="s">
        <v>418</v>
      </c>
      <c r="F330" s="272" t="s">
        <v>419</v>
      </c>
      <c r="G330" s="273" t="s">
        <v>215</v>
      </c>
      <c r="H330" s="274">
        <v>0.90000000000000002</v>
      </c>
      <c r="I330" s="275"/>
      <c r="J330" s="276">
        <f>ROUND(I330*H330,2)</f>
        <v>0</v>
      </c>
      <c r="K330" s="277"/>
      <c r="L330" s="278"/>
      <c r="M330" s="279" t="s">
        <v>19</v>
      </c>
      <c r="N330" s="280" t="s">
        <v>45</v>
      </c>
      <c r="O330" s="86"/>
      <c r="P330" s="217">
        <f>O330*H330</f>
        <v>0</v>
      </c>
      <c r="Q330" s="217">
        <v>1.3839999999999999</v>
      </c>
      <c r="R330" s="217">
        <f>Q330*H330</f>
        <v>1.2456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189</v>
      </c>
      <c r="AT330" s="219" t="s">
        <v>417</v>
      </c>
      <c r="AU330" s="219" t="s">
        <v>84</v>
      </c>
      <c r="AY330" s="19" t="s">
        <v>119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82</v>
      </c>
      <c r="BK330" s="220">
        <f>ROUND(I330*H330,2)</f>
        <v>0</v>
      </c>
      <c r="BL330" s="19" t="s">
        <v>125</v>
      </c>
      <c r="BM330" s="219" t="s">
        <v>420</v>
      </c>
    </row>
    <row r="331" s="2" customFormat="1" ht="16.5" customHeight="1">
      <c r="A331" s="40"/>
      <c r="B331" s="41"/>
      <c r="C331" s="207" t="s">
        <v>421</v>
      </c>
      <c r="D331" s="207" t="s">
        <v>121</v>
      </c>
      <c r="E331" s="208" t="s">
        <v>422</v>
      </c>
      <c r="F331" s="209" t="s">
        <v>423</v>
      </c>
      <c r="G331" s="210" t="s">
        <v>124</v>
      </c>
      <c r="H331" s="211">
        <v>67.055999999999997</v>
      </c>
      <c r="I331" s="212"/>
      <c r="J331" s="213">
        <f>ROUND(I331*H331,2)</f>
        <v>0</v>
      </c>
      <c r="K331" s="214"/>
      <c r="L331" s="46"/>
      <c r="M331" s="215" t="s">
        <v>19</v>
      </c>
      <c r="N331" s="216" t="s">
        <v>45</v>
      </c>
      <c r="O331" s="86"/>
      <c r="P331" s="217">
        <f>O331*H331</f>
        <v>0</v>
      </c>
      <c r="Q331" s="217">
        <v>0.00046999999999999999</v>
      </c>
      <c r="R331" s="217">
        <f>Q331*H331</f>
        <v>0.03151632</v>
      </c>
      <c r="S331" s="217">
        <v>0</v>
      </c>
      <c r="T331" s="21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9" t="s">
        <v>125</v>
      </c>
      <c r="AT331" s="219" t="s">
        <v>121</v>
      </c>
      <c r="AU331" s="219" t="s">
        <v>84</v>
      </c>
      <c r="AY331" s="19" t="s">
        <v>119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9" t="s">
        <v>82</v>
      </c>
      <c r="BK331" s="220">
        <f>ROUND(I331*H331,2)</f>
        <v>0</v>
      </c>
      <c r="BL331" s="19" t="s">
        <v>125</v>
      </c>
      <c r="BM331" s="219" t="s">
        <v>424</v>
      </c>
    </row>
    <row r="332" s="2" customFormat="1">
      <c r="A332" s="40"/>
      <c r="B332" s="41"/>
      <c r="C332" s="42"/>
      <c r="D332" s="221" t="s">
        <v>127</v>
      </c>
      <c r="E332" s="42"/>
      <c r="F332" s="222" t="s">
        <v>425</v>
      </c>
      <c r="G332" s="42"/>
      <c r="H332" s="42"/>
      <c r="I332" s="223"/>
      <c r="J332" s="42"/>
      <c r="K332" s="42"/>
      <c r="L332" s="46"/>
      <c r="M332" s="224"/>
      <c r="N332" s="22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127</v>
      </c>
      <c r="AU332" s="19" t="s">
        <v>84</v>
      </c>
    </row>
    <row r="333" s="13" customFormat="1">
      <c r="A333" s="13"/>
      <c r="B333" s="226"/>
      <c r="C333" s="227"/>
      <c r="D333" s="228" t="s">
        <v>129</v>
      </c>
      <c r="E333" s="229" t="s">
        <v>19</v>
      </c>
      <c r="F333" s="230" t="s">
        <v>426</v>
      </c>
      <c r="G333" s="227"/>
      <c r="H333" s="231">
        <v>67.055999999999997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129</v>
      </c>
      <c r="AU333" s="237" t="s">
        <v>84</v>
      </c>
      <c r="AV333" s="13" t="s">
        <v>84</v>
      </c>
      <c r="AW333" s="13" t="s">
        <v>36</v>
      </c>
      <c r="AX333" s="13" t="s">
        <v>82</v>
      </c>
      <c r="AY333" s="237" t="s">
        <v>119</v>
      </c>
    </row>
    <row r="334" s="2" customFormat="1" ht="16.5" customHeight="1">
      <c r="A334" s="40"/>
      <c r="B334" s="41"/>
      <c r="C334" s="207" t="s">
        <v>427</v>
      </c>
      <c r="D334" s="207" t="s">
        <v>121</v>
      </c>
      <c r="E334" s="208" t="s">
        <v>428</v>
      </c>
      <c r="F334" s="209" t="s">
        <v>429</v>
      </c>
      <c r="G334" s="210" t="s">
        <v>215</v>
      </c>
      <c r="H334" s="211">
        <v>10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45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125</v>
      </c>
      <c r="AT334" s="219" t="s">
        <v>121</v>
      </c>
      <c r="AU334" s="219" t="s">
        <v>84</v>
      </c>
      <c r="AY334" s="19" t="s">
        <v>119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82</v>
      </c>
      <c r="BK334" s="220">
        <f>ROUND(I334*H334,2)</f>
        <v>0</v>
      </c>
      <c r="BL334" s="19" t="s">
        <v>125</v>
      </c>
      <c r="BM334" s="219" t="s">
        <v>430</v>
      </c>
    </row>
    <row r="335" s="2" customFormat="1">
      <c r="A335" s="40"/>
      <c r="B335" s="41"/>
      <c r="C335" s="42"/>
      <c r="D335" s="221" t="s">
        <v>127</v>
      </c>
      <c r="E335" s="42"/>
      <c r="F335" s="222" t="s">
        <v>431</v>
      </c>
      <c r="G335" s="42"/>
      <c r="H335" s="42"/>
      <c r="I335" s="223"/>
      <c r="J335" s="42"/>
      <c r="K335" s="42"/>
      <c r="L335" s="46"/>
      <c r="M335" s="224"/>
      <c r="N335" s="22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127</v>
      </c>
      <c r="AU335" s="19" t="s">
        <v>84</v>
      </c>
    </row>
    <row r="336" s="13" customFormat="1">
      <c r="A336" s="13"/>
      <c r="B336" s="226"/>
      <c r="C336" s="227"/>
      <c r="D336" s="228" t="s">
        <v>129</v>
      </c>
      <c r="E336" s="229" t="s">
        <v>19</v>
      </c>
      <c r="F336" s="230" t="s">
        <v>432</v>
      </c>
      <c r="G336" s="227"/>
      <c r="H336" s="231">
        <v>10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129</v>
      </c>
      <c r="AU336" s="237" t="s">
        <v>84</v>
      </c>
      <c r="AV336" s="13" t="s">
        <v>84</v>
      </c>
      <c r="AW336" s="13" t="s">
        <v>36</v>
      </c>
      <c r="AX336" s="13" t="s">
        <v>82</v>
      </c>
      <c r="AY336" s="237" t="s">
        <v>119</v>
      </c>
    </row>
    <row r="337" s="2" customFormat="1" ht="16.5" customHeight="1">
      <c r="A337" s="40"/>
      <c r="B337" s="41"/>
      <c r="C337" s="207" t="s">
        <v>433</v>
      </c>
      <c r="D337" s="207" t="s">
        <v>121</v>
      </c>
      <c r="E337" s="208" t="s">
        <v>434</v>
      </c>
      <c r="F337" s="209" t="s">
        <v>435</v>
      </c>
      <c r="G337" s="210" t="s">
        <v>124</v>
      </c>
      <c r="H337" s="211">
        <v>5.1500000000000004</v>
      </c>
      <c r="I337" s="212"/>
      <c r="J337" s="213">
        <f>ROUND(I337*H337,2)</f>
        <v>0</v>
      </c>
      <c r="K337" s="214"/>
      <c r="L337" s="46"/>
      <c r="M337" s="215" t="s">
        <v>19</v>
      </c>
      <c r="N337" s="216" t="s">
        <v>45</v>
      </c>
      <c r="O337" s="86"/>
      <c r="P337" s="217">
        <f>O337*H337</f>
        <v>0</v>
      </c>
      <c r="Q337" s="217">
        <v>0.0207</v>
      </c>
      <c r="R337" s="217">
        <f>Q337*H337</f>
        <v>0.10660500000000001</v>
      </c>
      <c r="S337" s="217">
        <v>0</v>
      </c>
      <c r="T337" s="21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9" t="s">
        <v>125</v>
      </c>
      <c r="AT337" s="219" t="s">
        <v>121</v>
      </c>
      <c r="AU337" s="219" t="s">
        <v>84</v>
      </c>
      <c r="AY337" s="19" t="s">
        <v>119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9" t="s">
        <v>82</v>
      </c>
      <c r="BK337" s="220">
        <f>ROUND(I337*H337,2)</f>
        <v>0</v>
      </c>
      <c r="BL337" s="19" t="s">
        <v>125</v>
      </c>
      <c r="BM337" s="219" t="s">
        <v>436</v>
      </c>
    </row>
    <row r="338" s="2" customFormat="1">
      <c r="A338" s="40"/>
      <c r="B338" s="41"/>
      <c r="C338" s="42"/>
      <c r="D338" s="221" t="s">
        <v>127</v>
      </c>
      <c r="E338" s="42"/>
      <c r="F338" s="222" t="s">
        <v>437</v>
      </c>
      <c r="G338" s="42"/>
      <c r="H338" s="42"/>
      <c r="I338" s="223"/>
      <c r="J338" s="42"/>
      <c r="K338" s="42"/>
      <c r="L338" s="46"/>
      <c r="M338" s="224"/>
      <c r="N338" s="225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127</v>
      </c>
      <c r="AU338" s="19" t="s">
        <v>84</v>
      </c>
    </row>
    <row r="339" s="13" customFormat="1">
      <c r="A339" s="13"/>
      <c r="B339" s="226"/>
      <c r="C339" s="227"/>
      <c r="D339" s="228" t="s">
        <v>129</v>
      </c>
      <c r="E339" s="229" t="s">
        <v>19</v>
      </c>
      <c r="F339" s="230" t="s">
        <v>438</v>
      </c>
      <c r="G339" s="227"/>
      <c r="H339" s="231">
        <v>4.7599999999999998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129</v>
      </c>
      <c r="AU339" s="237" t="s">
        <v>84</v>
      </c>
      <c r="AV339" s="13" t="s">
        <v>84</v>
      </c>
      <c r="AW339" s="13" t="s">
        <v>36</v>
      </c>
      <c r="AX339" s="13" t="s">
        <v>74</v>
      </c>
      <c r="AY339" s="237" t="s">
        <v>119</v>
      </c>
    </row>
    <row r="340" s="13" customFormat="1">
      <c r="A340" s="13"/>
      <c r="B340" s="226"/>
      <c r="C340" s="227"/>
      <c r="D340" s="228" t="s">
        <v>129</v>
      </c>
      <c r="E340" s="229" t="s">
        <v>19</v>
      </c>
      <c r="F340" s="230" t="s">
        <v>439</v>
      </c>
      <c r="G340" s="227"/>
      <c r="H340" s="231">
        <v>0.39000000000000001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129</v>
      </c>
      <c r="AU340" s="237" t="s">
        <v>84</v>
      </c>
      <c r="AV340" s="13" t="s">
        <v>84</v>
      </c>
      <c r="AW340" s="13" t="s">
        <v>36</v>
      </c>
      <c r="AX340" s="13" t="s">
        <v>74</v>
      </c>
      <c r="AY340" s="237" t="s">
        <v>119</v>
      </c>
    </row>
    <row r="341" s="15" customFormat="1">
      <c r="A341" s="15"/>
      <c r="B341" s="248"/>
      <c r="C341" s="249"/>
      <c r="D341" s="228" t="s">
        <v>129</v>
      </c>
      <c r="E341" s="250" t="s">
        <v>19</v>
      </c>
      <c r="F341" s="251" t="s">
        <v>156</v>
      </c>
      <c r="G341" s="249"/>
      <c r="H341" s="252">
        <v>5.1499999999999995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129</v>
      </c>
      <c r="AU341" s="258" t="s">
        <v>84</v>
      </c>
      <c r="AV341" s="15" t="s">
        <v>125</v>
      </c>
      <c r="AW341" s="15" t="s">
        <v>36</v>
      </c>
      <c r="AX341" s="15" t="s">
        <v>82</v>
      </c>
      <c r="AY341" s="258" t="s">
        <v>119</v>
      </c>
    </row>
    <row r="342" s="2" customFormat="1" ht="44.25" customHeight="1">
      <c r="A342" s="40"/>
      <c r="B342" s="41"/>
      <c r="C342" s="207" t="s">
        <v>440</v>
      </c>
      <c r="D342" s="207" t="s">
        <v>121</v>
      </c>
      <c r="E342" s="208" t="s">
        <v>441</v>
      </c>
      <c r="F342" s="209" t="s">
        <v>442</v>
      </c>
      <c r="G342" s="210" t="s">
        <v>215</v>
      </c>
      <c r="H342" s="211">
        <v>38</v>
      </c>
      <c r="I342" s="212"/>
      <c r="J342" s="213">
        <f>ROUND(I342*H342,2)</f>
        <v>0</v>
      </c>
      <c r="K342" s="214"/>
      <c r="L342" s="46"/>
      <c r="M342" s="215" t="s">
        <v>19</v>
      </c>
      <c r="N342" s="216" t="s">
        <v>45</v>
      </c>
      <c r="O342" s="86"/>
      <c r="P342" s="217">
        <f>O342*H342</f>
        <v>0</v>
      </c>
      <c r="Q342" s="217">
        <v>0</v>
      </c>
      <c r="R342" s="217">
        <f>Q342*H342</f>
        <v>0</v>
      </c>
      <c r="S342" s="217">
        <v>0.025000000000000001</v>
      </c>
      <c r="T342" s="218">
        <f>S342*H342</f>
        <v>0.95000000000000007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9" t="s">
        <v>125</v>
      </c>
      <c r="AT342" s="219" t="s">
        <v>121</v>
      </c>
      <c r="AU342" s="219" t="s">
        <v>84</v>
      </c>
      <c r="AY342" s="19" t="s">
        <v>119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9" t="s">
        <v>82</v>
      </c>
      <c r="BK342" s="220">
        <f>ROUND(I342*H342,2)</f>
        <v>0</v>
      </c>
      <c r="BL342" s="19" t="s">
        <v>125</v>
      </c>
      <c r="BM342" s="219" t="s">
        <v>443</v>
      </c>
    </row>
    <row r="343" s="2" customFormat="1">
      <c r="A343" s="40"/>
      <c r="B343" s="41"/>
      <c r="C343" s="42"/>
      <c r="D343" s="221" t="s">
        <v>127</v>
      </c>
      <c r="E343" s="42"/>
      <c r="F343" s="222" t="s">
        <v>444</v>
      </c>
      <c r="G343" s="42"/>
      <c r="H343" s="42"/>
      <c r="I343" s="223"/>
      <c r="J343" s="42"/>
      <c r="K343" s="42"/>
      <c r="L343" s="46"/>
      <c r="M343" s="224"/>
      <c r="N343" s="225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127</v>
      </c>
      <c r="AU343" s="19" t="s">
        <v>84</v>
      </c>
    </row>
    <row r="344" s="13" customFormat="1">
      <c r="A344" s="13"/>
      <c r="B344" s="226"/>
      <c r="C344" s="227"/>
      <c r="D344" s="228" t="s">
        <v>129</v>
      </c>
      <c r="E344" s="229" t="s">
        <v>19</v>
      </c>
      <c r="F344" s="230" t="s">
        <v>445</v>
      </c>
      <c r="G344" s="227"/>
      <c r="H344" s="231">
        <v>24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129</v>
      </c>
      <c r="AU344" s="237" t="s">
        <v>84</v>
      </c>
      <c r="AV344" s="13" t="s">
        <v>84</v>
      </c>
      <c r="AW344" s="13" t="s">
        <v>36</v>
      </c>
      <c r="AX344" s="13" t="s">
        <v>74</v>
      </c>
      <c r="AY344" s="237" t="s">
        <v>119</v>
      </c>
    </row>
    <row r="345" s="13" customFormat="1">
      <c r="A345" s="13"/>
      <c r="B345" s="226"/>
      <c r="C345" s="227"/>
      <c r="D345" s="228" t="s">
        <v>129</v>
      </c>
      <c r="E345" s="229" t="s">
        <v>19</v>
      </c>
      <c r="F345" s="230" t="s">
        <v>446</v>
      </c>
      <c r="G345" s="227"/>
      <c r="H345" s="231">
        <v>14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129</v>
      </c>
      <c r="AU345" s="237" t="s">
        <v>84</v>
      </c>
      <c r="AV345" s="13" t="s">
        <v>84</v>
      </c>
      <c r="AW345" s="13" t="s">
        <v>36</v>
      </c>
      <c r="AX345" s="13" t="s">
        <v>74</v>
      </c>
      <c r="AY345" s="237" t="s">
        <v>119</v>
      </c>
    </row>
    <row r="346" s="15" customFormat="1">
      <c r="A346" s="15"/>
      <c r="B346" s="248"/>
      <c r="C346" s="249"/>
      <c r="D346" s="228" t="s">
        <v>129</v>
      </c>
      <c r="E346" s="250" t="s">
        <v>19</v>
      </c>
      <c r="F346" s="251" t="s">
        <v>156</v>
      </c>
      <c r="G346" s="249"/>
      <c r="H346" s="252">
        <v>38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129</v>
      </c>
      <c r="AU346" s="258" t="s">
        <v>84</v>
      </c>
      <c r="AV346" s="15" t="s">
        <v>125</v>
      </c>
      <c r="AW346" s="15" t="s">
        <v>36</v>
      </c>
      <c r="AX346" s="15" t="s">
        <v>82</v>
      </c>
      <c r="AY346" s="258" t="s">
        <v>119</v>
      </c>
    </row>
    <row r="347" s="2" customFormat="1" ht="24.15" customHeight="1">
      <c r="A347" s="40"/>
      <c r="B347" s="41"/>
      <c r="C347" s="207" t="s">
        <v>447</v>
      </c>
      <c r="D347" s="207" t="s">
        <v>121</v>
      </c>
      <c r="E347" s="208" t="s">
        <v>448</v>
      </c>
      <c r="F347" s="209" t="s">
        <v>449</v>
      </c>
      <c r="G347" s="210" t="s">
        <v>370</v>
      </c>
      <c r="H347" s="211">
        <v>2</v>
      </c>
      <c r="I347" s="212"/>
      <c r="J347" s="213">
        <f>ROUND(I347*H347,2)</f>
        <v>0</v>
      </c>
      <c r="K347" s="214"/>
      <c r="L347" s="46"/>
      <c r="M347" s="215" t="s">
        <v>19</v>
      </c>
      <c r="N347" s="216" t="s">
        <v>45</v>
      </c>
      <c r="O347" s="86"/>
      <c r="P347" s="217">
        <f>O347*H347</f>
        <v>0</v>
      </c>
      <c r="Q347" s="217">
        <v>0</v>
      </c>
      <c r="R347" s="217">
        <f>Q347*H347</f>
        <v>0</v>
      </c>
      <c r="S347" s="217">
        <v>0.0040000000000000001</v>
      </c>
      <c r="T347" s="218">
        <f>S347*H347</f>
        <v>0.0080000000000000002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125</v>
      </c>
      <c r="AT347" s="219" t="s">
        <v>121</v>
      </c>
      <c r="AU347" s="219" t="s">
        <v>84</v>
      </c>
      <c r="AY347" s="19" t="s">
        <v>119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82</v>
      </c>
      <c r="BK347" s="220">
        <f>ROUND(I347*H347,2)</f>
        <v>0</v>
      </c>
      <c r="BL347" s="19" t="s">
        <v>125</v>
      </c>
      <c r="BM347" s="219" t="s">
        <v>450</v>
      </c>
    </row>
    <row r="348" s="2" customFormat="1">
      <c r="A348" s="40"/>
      <c r="B348" s="41"/>
      <c r="C348" s="42"/>
      <c r="D348" s="221" t="s">
        <v>127</v>
      </c>
      <c r="E348" s="42"/>
      <c r="F348" s="222" t="s">
        <v>451</v>
      </c>
      <c r="G348" s="42"/>
      <c r="H348" s="42"/>
      <c r="I348" s="223"/>
      <c r="J348" s="42"/>
      <c r="K348" s="42"/>
      <c r="L348" s="46"/>
      <c r="M348" s="224"/>
      <c r="N348" s="22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127</v>
      </c>
      <c r="AU348" s="19" t="s">
        <v>84</v>
      </c>
    </row>
    <row r="349" s="2" customFormat="1" ht="24.15" customHeight="1">
      <c r="A349" s="40"/>
      <c r="B349" s="41"/>
      <c r="C349" s="207" t="s">
        <v>452</v>
      </c>
      <c r="D349" s="207" t="s">
        <v>121</v>
      </c>
      <c r="E349" s="208" t="s">
        <v>453</v>
      </c>
      <c r="F349" s="209" t="s">
        <v>454</v>
      </c>
      <c r="G349" s="210" t="s">
        <v>143</v>
      </c>
      <c r="H349" s="211">
        <v>5.3099999999999996</v>
      </c>
      <c r="I349" s="212"/>
      <c r="J349" s="213">
        <f>ROUND(I349*H349,2)</f>
        <v>0</v>
      </c>
      <c r="K349" s="214"/>
      <c r="L349" s="46"/>
      <c r="M349" s="215" t="s">
        <v>19</v>
      </c>
      <c r="N349" s="216" t="s">
        <v>45</v>
      </c>
      <c r="O349" s="86"/>
      <c r="P349" s="217">
        <f>O349*H349</f>
        <v>0</v>
      </c>
      <c r="Q349" s="217">
        <v>0</v>
      </c>
      <c r="R349" s="217">
        <f>Q349*H349</f>
        <v>0</v>
      </c>
      <c r="S349" s="217">
        <v>2.004</v>
      </c>
      <c r="T349" s="218">
        <f>S349*H349</f>
        <v>10.64124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9" t="s">
        <v>125</v>
      </c>
      <c r="AT349" s="219" t="s">
        <v>121</v>
      </c>
      <c r="AU349" s="219" t="s">
        <v>84</v>
      </c>
      <c r="AY349" s="19" t="s">
        <v>119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9" t="s">
        <v>82</v>
      </c>
      <c r="BK349" s="220">
        <f>ROUND(I349*H349,2)</f>
        <v>0</v>
      </c>
      <c r="BL349" s="19" t="s">
        <v>125</v>
      </c>
      <c r="BM349" s="219" t="s">
        <v>455</v>
      </c>
    </row>
    <row r="350" s="2" customFormat="1">
      <c r="A350" s="40"/>
      <c r="B350" s="41"/>
      <c r="C350" s="42"/>
      <c r="D350" s="221" t="s">
        <v>127</v>
      </c>
      <c r="E350" s="42"/>
      <c r="F350" s="222" t="s">
        <v>456</v>
      </c>
      <c r="G350" s="42"/>
      <c r="H350" s="42"/>
      <c r="I350" s="223"/>
      <c r="J350" s="42"/>
      <c r="K350" s="42"/>
      <c r="L350" s="46"/>
      <c r="M350" s="224"/>
      <c r="N350" s="225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127</v>
      </c>
      <c r="AU350" s="19" t="s">
        <v>84</v>
      </c>
    </row>
    <row r="351" s="13" customFormat="1">
      <c r="A351" s="13"/>
      <c r="B351" s="226"/>
      <c r="C351" s="227"/>
      <c r="D351" s="228" t="s">
        <v>129</v>
      </c>
      <c r="E351" s="229" t="s">
        <v>19</v>
      </c>
      <c r="F351" s="230" t="s">
        <v>179</v>
      </c>
      <c r="G351" s="227"/>
      <c r="H351" s="231">
        <v>5.3099999999999996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129</v>
      </c>
      <c r="AU351" s="237" t="s">
        <v>84</v>
      </c>
      <c r="AV351" s="13" t="s">
        <v>84</v>
      </c>
      <c r="AW351" s="13" t="s">
        <v>36</v>
      </c>
      <c r="AX351" s="13" t="s">
        <v>82</v>
      </c>
      <c r="AY351" s="237" t="s">
        <v>119</v>
      </c>
    </row>
    <row r="352" s="2" customFormat="1" ht="21.75" customHeight="1">
      <c r="A352" s="40"/>
      <c r="B352" s="41"/>
      <c r="C352" s="207" t="s">
        <v>457</v>
      </c>
      <c r="D352" s="207" t="s">
        <v>121</v>
      </c>
      <c r="E352" s="208" t="s">
        <v>458</v>
      </c>
      <c r="F352" s="209" t="s">
        <v>459</v>
      </c>
      <c r="G352" s="210" t="s">
        <v>143</v>
      </c>
      <c r="H352" s="211">
        <v>100.32299999999999</v>
      </c>
      <c r="I352" s="212"/>
      <c r="J352" s="213">
        <f>ROUND(I352*H352,2)</f>
        <v>0</v>
      </c>
      <c r="K352" s="214"/>
      <c r="L352" s="46"/>
      <c r="M352" s="215" t="s">
        <v>19</v>
      </c>
      <c r="N352" s="216" t="s">
        <v>45</v>
      </c>
      <c r="O352" s="86"/>
      <c r="P352" s="217">
        <f>O352*H352</f>
        <v>0</v>
      </c>
      <c r="Q352" s="217">
        <v>0</v>
      </c>
      <c r="R352" s="217">
        <f>Q352*H352</f>
        <v>0</v>
      </c>
      <c r="S352" s="217">
        <v>2.5</v>
      </c>
      <c r="T352" s="218">
        <f>S352*H352</f>
        <v>250.80749999999998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125</v>
      </c>
      <c r="AT352" s="219" t="s">
        <v>121</v>
      </c>
      <c r="AU352" s="219" t="s">
        <v>84</v>
      </c>
      <c r="AY352" s="19" t="s">
        <v>119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9" t="s">
        <v>82</v>
      </c>
      <c r="BK352" s="220">
        <f>ROUND(I352*H352,2)</f>
        <v>0</v>
      </c>
      <c r="BL352" s="19" t="s">
        <v>125</v>
      </c>
      <c r="BM352" s="219" t="s">
        <v>460</v>
      </c>
    </row>
    <row r="353" s="2" customFormat="1">
      <c r="A353" s="40"/>
      <c r="B353" s="41"/>
      <c r="C353" s="42"/>
      <c r="D353" s="221" t="s">
        <v>127</v>
      </c>
      <c r="E353" s="42"/>
      <c r="F353" s="222" t="s">
        <v>461</v>
      </c>
      <c r="G353" s="42"/>
      <c r="H353" s="42"/>
      <c r="I353" s="223"/>
      <c r="J353" s="42"/>
      <c r="K353" s="42"/>
      <c r="L353" s="46"/>
      <c r="M353" s="224"/>
      <c r="N353" s="22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127</v>
      </c>
      <c r="AU353" s="19" t="s">
        <v>84</v>
      </c>
    </row>
    <row r="354" s="13" customFormat="1">
      <c r="A354" s="13"/>
      <c r="B354" s="226"/>
      <c r="C354" s="227"/>
      <c r="D354" s="228" t="s">
        <v>129</v>
      </c>
      <c r="E354" s="229" t="s">
        <v>19</v>
      </c>
      <c r="F354" s="230" t="s">
        <v>180</v>
      </c>
      <c r="G354" s="227"/>
      <c r="H354" s="231">
        <v>57.843000000000004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129</v>
      </c>
      <c r="AU354" s="237" t="s">
        <v>84</v>
      </c>
      <c r="AV354" s="13" t="s">
        <v>84</v>
      </c>
      <c r="AW354" s="13" t="s">
        <v>36</v>
      </c>
      <c r="AX354" s="13" t="s">
        <v>74</v>
      </c>
      <c r="AY354" s="237" t="s">
        <v>119</v>
      </c>
    </row>
    <row r="355" s="13" customFormat="1">
      <c r="A355" s="13"/>
      <c r="B355" s="226"/>
      <c r="C355" s="227"/>
      <c r="D355" s="228" t="s">
        <v>129</v>
      </c>
      <c r="E355" s="229" t="s">
        <v>19</v>
      </c>
      <c r="F355" s="230" t="s">
        <v>181</v>
      </c>
      <c r="G355" s="227"/>
      <c r="H355" s="231">
        <v>42.479999999999997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129</v>
      </c>
      <c r="AU355" s="237" t="s">
        <v>84</v>
      </c>
      <c r="AV355" s="13" t="s">
        <v>84</v>
      </c>
      <c r="AW355" s="13" t="s">
        <v>36</v>
      </c>
      <c r="AX355" s="13" t="s">
        <v>74</v>
      </c>
      <c r="AY355" s="237" t="s">
        <v>119</v>
      </c>
    </row>
    <row r="356" s="15" customFormat="1">
      <c r="A356" s="15"/>
      <c r="B356" s="248"/>
      <c r="C356" s="249"/>
      <c r="D356" s="228" t="s">
        <v>129</v>
      </c>
      <c r="E356" s="250" t="s">
        <v>19</v>
      </c>
      <c r="F356" s="251" t="s">
        <v>156</v>
      </c>
      <c r="G356" s="249"/>
      <c r="H356" s="252">
        <v>100.32300000000001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129</v>
      </c>
      <c r="AU356" s="258" t="s">
        <v>84</v>
      </c>
      <c r="AV356" s="15" t="s">
        <v>125</v>
      </c>
      <c r="AW356" s="15" t="s">
        <v>36</v>
      </c>
      <c r="AX356" s="15" t="s">
        <v>82</v>
      </c>
      <c r="AY356" s="258" t="s">
        <v>119</v>
      </c>
    </row>
    <row r="357" s="2" customFormat="1" ht="16.5" customHeight="1">
      <c r="A357" s="40"/>
      <c r="B357" s="41"/>
      <c r="C357" s="207" t="s">
        <v>462</v>
      </c>
      <c r="D357" s="207" t="s">
        <v>121</v>
      </c>
      <c r="E357" s="208" t="s">
        <v>463</v>
      </c>
      <c r="F357" s="209" t="s">
        <v>464</v>
      </c>
      <c r="G357" s="210" t="s">
        <v>143</v>
      </c>
      <c r="H357" s="211">
        <v>3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45</v>
      </c>
      <c r="O357" s="86"/>
      <c r="P357" s="217">
        <f>O357*H357</f>
        <v>0</v>
      </c>
      <c r="Q357" s="217">
        <v>0</v>
      </c>
      <c r="R357" s="217">
        <f>Q357*H357</f>
        <v>0</v>
      </c>
      <c r="S357" s="217">
        <v>2.4100000000000001</v>
      </c>
      <c r="T357" s="218">
        <f>S357*H357</f>
        <v>7.2300000000000004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125</v>
      </c>
      <c r="AT357" s="219" t="s">
        <v>121</v>
      </c>
      <c r="AU357" s="219" t="s">
        <v>84</v>
      </c>
      <c r="AY357" s="19" t="s">
        <v>119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82</v>
      </c>
      <c r="BK357" s="220">
        <f>ROUND(I357*H357,2)</f>
        <v>0</v>
      </c>
      <c r="BL357" s="19" t="s">
        <v>125</v>
      </c>
      <c r="BM357" s="219" t="s">
        <v>465</v>
      </c>
    </row>
    <row r="358" s="2" customFormat="1">
      <c r="A358" s="40"/>
      <c r="B358" s="41"/>
      <c r="C358" s="42"/>
      <c r="D358" s="221" t="s">
        <v>127</v>
      </c>
      <c r="E358" s="42"/>
      <c r="F358" s="222" t="s">
        <v>466</v>
      </c>
      <c r="G358" s="42"/>
      <c r="H358" s="42"/>
      <c r="I358" s="223"/>
      <c r="J358" s="42"/>
      <c r="K358" s="42"/>
      <c r="L358" s="46"/>
      <c r="M358" s="224"/>
      <c r="N358" s="225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127</v>
      </c>
      <c r="AU358" s="19" t="s">
        <v>84</v>
      </c>
    </row>
    <row r="359" s="13" customFormat="1">
      <c r="A359" s="13"/>
      <c r="B359" s="226"/>
      <c r="C359" s="227"/>
      <c r="D359" s="228" t="s">
        <v>129</v>
      </c>
      <c r="E359" s="229" t="s">
        <v>19</v>
      </c>
      <c r="F359" s="230" t="s">
        <v>182</v>
      </c>
      <c r="G359" s="227"/>
      <c r="H359" s="231">
        <v>3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129</v>
      </c>
      <c r="AU359" s="237" t="s">
        <v>84</v>
      </c>
      <c r="AV359" s="13" t="s">
        <v>84</v>
      </c>
      <c r="AW359" s="13" t="s">
        <v>36</v>
      </c>
      <c r="AX359" s="13" t="s">
        <v>82</v>
      </c>
      <c r="AY359" s="237" t="s">
        <v>119</v>
      </c>
    </row>
    <row r="360" s="12" customFormat="1" ht="22.8" customHeight="1">
      <c r="A360" s="12"/>
      <c r="B360" s="191"/>
      <c r="C360" s="192"/>
      <c r="D360" s="193" t="s">
        <v>73</v>
      </c>
      <c r="E360" s="205" t="s">
        <v>467</v>
      </c>
      <c r="F360" s="205" t="s">
        <v>468</v>
      </c>
      <c r="G360" s="192"/>
      <c r="H360" s="192"/>
      <c r="I360" s="195"/>
      <c r="J360" s="206">
        <f>BK360</f>
        <v>0</v>
      </c>
      <c r="K360" s="192"/>
      <c r="L360" s="197"/>
      <c r="M360" s="198"/>
      <c r="N360" s="199"/>
      <c r="O360" s="199"/>
      <c r="P360" s="200">
        <f>SUM(P361:P385)</f>
        <v>0</v>
      </c>
      <c r="Q360" s="199"/>
      <c r="R360" s="200">
        <f>SUM(R361:R385)</f>
        <v>0</v>
      </c>
      <c r="S360" s="199"/>
      <c r="T360" s="201">
        <f>SUM(T361:T385)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2" t="s">
        <v>82</v>
      </c>
      <c r="AT360" s="203" t="s">
        <v>73</v>
      </c>
      <c r="AU360" s="203" t="s">
        <v>82</v>
      </c>
      <c r="AY360" s="202" t="s">
        <v>119</v>
      </c>
      <c r="BK360" s="204">
        <f>SUM(BK361:BK385)</f>
        <v>0</v>
      </c>
    </row>
    <row r="361" s="2" customFormat="1" ht="24.15" customHeight="1">
      <c r="A361" s="40"/>
      <c r="B361" s="41"/>
      <c r="C361" s="207" t="s">
        <v>469</v>
      </c>
      <c r="D361" s="207" t="s">
        <v>121</v>
      </c>
      <c r="E361" s="208" t="s">
        <v>470</v>
      </c>
      <c r="F361" s="209" t="s">
        <v>471</v>
      </c>
      <c r="G361" s="210" t="s">
        <v>239</v>
      </c>
      <c r="H361" s="211">
        <v>7.5</v>
      </c>
      <c r="I361" s="212"/>
      <c r="J361" s="213">
        <f>ROUND(I361*H361,2)</f>
        <v>0</v>
      </c>
      <c r="K361" s="214"/>
      <c r="L361" s="46"/>
      <c r="M361" s="215" t="s">
        <v>19</v>
      </c>
      <c r="N361" s="216" t="s">
        <v>45</v>
      </c>
      <c r="O361" s="86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9" t="s">
        <v>125</v>
      </c>
      <c r="AT361" s="219" t="s">
        <v>121</v>
      </c>
      <c r="AU361" s="219" t="s">
        <v>84</v>
      </c>
      <c r="AY361" s="19" t="s">
        <v>119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9" t="s">
        <v>82</v>
      </c>
      <c r="BK361" s="220">
        <f>ROUND(I361*H361,2)</f>
        <v>0</v>
      </c>
      <c r="BL361" s="19" t="s">
        <v>125</v>
      </c>
      <c r="BM361" s="219" t="s">
        <v>472</v>
      </c>
    </row>
    <row r="362" s="2" customFormat="1">
      <c r="A362" s="40"/>
      <c r="B362" s="41"/>
      <c r="C362" s="42"/>
      <c r="D362" s="221" t="s">
        <v>127</v>
      </c>
      <c r="E362" s="42"/>
      <c r="F362" s="222" t="s">
        <v>473</v>
      </c>
      <c r="G362" s="42"/>
      <c r="H362" s="42"/>
      <c r="I362" s="223"/>
      <c r="J362" s="42"/>
      <c r="K362" s="42"/>
      <c r="L362" s="46"/>
      <c r="M362" s="224"/>
      <c r="N362" s="225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127</v>
      </c>
      <c r="AU362" s="19" t="s">
        <v>84</v>
      </c>
    </row>
    <row r="363" s="13" customFormat="1">
      <c r="A363" s="13"/>
      <c r="B363" s="226"/>
      <c r="C363" s="227"/>
      <c r="D363" s="228" t="s">
        <v>129</v>
      </c>
      <c r="E363" s="229" t="s">
        <v>19</v>
      </c>
      <c r="F363" s="230" t="s">
        <v>474</v>
      </c>
      <c r="G363" s="227"/>
      <c r="H363" s="231">
        <v>7.5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129</v>
      </c>
      <c r="AU363" s="237" t="s">
        <v>84</v>
      </c>
      <c r="AV363" s="13" t="s">
        <v>84</v>
      </c>
      <c r="AW363" s="13" t="s">
        <v>36</v>
      </c>
      <c r="AX363" s="13" t="s">
        <v>82</v>
      </c>
      <c r="AY363" s="237" t="s">
        <v>119</v>
      </c>
    </row>
    <row r="364" s="2" customFormat="1" ht="24.15" customHeight="1">
      <c r="A364" s="40"/>
      <c r="B364" s="41"/>
      <c r="C364" s="207" t="s">
        <v>475</v>
      </c>
      <c r="D364" s="207" t="s">
        <v>121</v>
      </c>
      <c r="E364" s="208" t="s">
        <v>476</v>
      </c>
      <c r="F364" s="209" t="s">
        <v>477</v>
      </c>
      <c r="G364" s="210" t="s">
        <v>239</v>
      </c>
      <c r="H364" s="211">
        <v>1025.989</v>
      </c>
      <c r="I364" s="212"/>
      <c r="J364" s="213">
        <f>ROUND(I364*H364,2)</f>
        <v>0</v>
      </c>
      <c r="K364" s="214"/>
      <c r="L364" s="46"/>
      <c r="M364" s="215" t="s">
        <v>19</v>
      </c>
      <c r="N364" s="216" t="s">
        <v>45</v>
      </c>
      <c r="O364" s="86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9" t="s">
        <v>125</v>
      </c>
      <c r="AT364" s="219" t="s">
        <v>121</v>
      </c>
      <c r="AU364" s="219" t="s">
        <v>84</v>
      </c>
      <c r="AY364" s="19" t="s">
        <v>119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9" t="s">
        <v>82</v>
      </c>
      <c r="BK364" s="220">
        <f>ROUND(I364*H364,2)</f>
        <v>0</v>
      </c>
      <c r="BL364" s="19" t="s">
        <v>125</v>
      </c>
      <c r="BM364" s="219" t="s">
        <v>478</v>
      </c>
    </row>
    <row r="365" s="2" customFormat="1">
      <c r="A365" s="40"/>
      <c r="B365" s="41"/>
      <c r="C365" s="42"/>
      <c r="D365" s="221" t="s">
        <v>127</v>
      </c>
      <c r="E365" s="42"/>
      <c r="F365" s="222" t="s">
        <v>479</v>
      </c>
      <c r="G365" s="42"/>
      <c r="H365" s="42"/>
      <c r="I365" s="223"/>
      <c r="J365" s="42"/>
      <c r="K365" s="42"/>
      <c r="L365" s="46"/>
      <c r="M365" s="224"/>
      <c r="N365" s="225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127</v>
      </c>
      <c r="AU365" s="19" t="s">
        <v>84</v>
      </c>
    </row>
    <row r="366" s="13" customFormat="1">
      <c r="A366" s="13"/>
      <c r="B366" s="226"/>
      <c r="C366" s="227"/>
      <c r="D366" s="228" t="s">
        <v>129</v>
      </c>
      <c r="E366" s="229" t="s">
        <v>19</v>
      </c>
      <c r="F366" s="230" t="s">
        <v>177</v>
      </c>
      <c r="G366" s="227"/>
      <c r="H366" s="231">
        <v>87.5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129</v>
      </c>
      <c r="AU366" s="237" t="s">
        <v>84</v>
      </c>
      <c r="AV366" s="13" t="s">
        <v>84</v>
      </c>
      <c r="AW366" s="13" t="s">
        <v>36</v>
      </c>
      <c r="AX366" s="13" t="s">
        <v>74</v>
      </c>
      <c r="AY366" s="237" t="s">
        <v>119</v>
      </c>
    </row>
    <row r="367" s="13" customFormat="1">
      <c r="A367" s="13"/>
      <c r="B367" s="226"/>
      <c r="C367" s="227"/>
      <c r="D367" s="228" t="s">
        <v>129</v>
      </c>
      <c r="E367" s="229" t="s">
        <v>19</v>
      </c>
      <c r="F367" s="230" t="s">
        <v>177</v>
      </c>
      <c r="G367" s="227"/>
      <c r="H367" s="231">
        <v>87.5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129</v>
      </c>
      <c r="AU367" s="237" t="s">
        <v>84</v>
      </c>
      <c r="AV367" s="13" t="s">
        <v>84</v>
      </c>
      <c r="AW367" s="13" t="s">
        <v>36</v>
      </c>
      <c r="AX367" s="13" t="s">
        <v>74</v>
      </c>
      <c r="AY367" s="237" t="s">
        <v>119</v>
      </c>
    </row>
    <row r="368" s="13" customFormat="1">
      <c r="A368" s="13"/>
      <c r="B368" s="226"/>
      <c r="C368" s="227"/>
      <c r="D368" s="228" t="s">
        <v>129</v>
      </c>
      <c r="E368" s="229" t="s">
        <v>19</v>
      </c>
      <c r="F368" s="230" t="s">
        <v>146</v>
      </c>
      <c r="G368" s="227"/>
      <c r="H368" s="231">
        <v>90.209000000000003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129</v>
      </c>
      <c r="AU368" s="237" t="s">
        <v>84</v>
      </c>
      <c r="AV368" s="13" t="s">
        <v>84</v>
      </c>
      <c r="AW368" s="13" t="s">
        <v>36</v>
      </c>
      <c r="AX368" s="13" t="s">
        <v>74</v>
      </c>
      <c r="AY368" s="237" t="s">
        <v>119</v>
      </c>
    </row>
    <row r="369" s="13" customFormat="1">
      <c r="A369" s="13"/>
      <c r="B369" s="226"/>
      <c r="C369" s="227"/>
      <c r="D369" s="228" t="s">
        <v>129</v>
      </c>
      <c r="E369" s="229" t="s">
        <v>19</v>
      </c>
      <c r="F369" s="230" t="s">
        <v>147</v>
      </c>
      <c r="G369" s="227"/>
      <c r="H369" s="231">
        <v>10.214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129</v>
      </c>
      <c r="AU369" s="237" t="s">
        <v>84</v>
      </c>
      <c r="AV369" s="13" t="s">
        <v>84</v>
      </c>
      <c r="AW369" s="13" t="s">
        <v>36</v>
      </c>
      <c r="AX369" s="13" t="s">
        <v>74</v>
      </c>
      <c r="AY369" s="237" t="s">
        <v>119</v>
      </c>
    </row>
    <row r="370" s="13" customFormat="1">
      <c r="A370" s="13"/>
      <c r="B370" s="226"/>
      <c r="C370" s="227"/>
      <c r="D370" s="228" t="s">
        <v>129</v>
      </c>
      <c r="E370" s="229" t="s">
        <v>19</v>
      </c>
      <c r="F370" s="230" t="s">
        <v>148</v>
      </c>
      <c r="G370" s="227"/>
      <c r="H370" s="231">
        <v>60.341000000000001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129</v>
      </c>
      <c r="AU370" s="237" t="s">
        <v>84</v>
      </c>
      <c r="AV370" s="13" t="s">
        <v>84</v>
      </c>
      <c r="AW370" s="13" t="s">
        <v>36</v>
      </c>
      <c r="AX370" s="13" t="s">
        <v>74</v>
      </c>
      <c r="AY370" s="237" t="s">
        <v>119</v>
      </c>
    </row>
    <row r="371" s="14" customFormat="1">
      <c r="A371" s="14"/>
      <c r="B371" s="238"/>
      <c r="C371" s="239"/>
      <c r="D371" s="228" t="s">
        <v>129</v>
      </c>
      <c r="E371" s="240" t="s">
        <v>19</v>
      </c>
      <c r="F371" s="241" t="s">
        <v>149</v>
      </c>
      <c r="G371" s="239"/>
      <c r="H371" s="240" t="s">
        <v>19</v>
      </c>
      <c r="I371" s="242"/>
      <c r="J371" s="239"/>
      <c r="K371" s="239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129</v>
      </c>
      <c r="AU371" s="247" t="s">
        <v>84</v>
      </c>
      <c r="AV371" s="14" t="s">
        <v>82</v>
      </c>
      <c r="AW371" s="14" t="s">
        <v>36</v>
      </c>
      <c r="AX371" s="14" t="s">
        <v>74</v>
      </c>
      <c r="AY371" s="247" t="s">
        <v>119</v>
      </c>
    </row>
    <row r="372" s="13" customFormat="1">
      <c r="A372" s="13"/>
      <c r="B372" s="226"/>
      <c r="C372" s="227"/>
      <c r="D372" s="228" t="s">
        <v>129</v>
      </c>
      <c r="E372" s="229" t="s">
        <v>19</v>
      </c>
      <c r="F372" s="230" t="s">
        <v>150</v>
      </c>
      <c r="G372" s="227"/>
      <c r="H372" s="231">
        <v>-0.23999999999999999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129</v>
      </c>
      <c r="AU372" s="237" t="s">
        <v>84</v>
      </c>
      <c r="AV372" s="13" t="s">
        <v>84</v>
      </c>
      <c r="AW372" s="13" t="s">
        <v>36</v>
      </c>
      <c r="AX372" s="13" t="s">
        <v>74</v>
      </c>
      <c r="AY372" s="237" t="s">
        <v>119</v>
      </c>
    </row>
    <row r="373" s="13" customFormat="1">
      <c r="A373" s="13"/>
      <c r="B373" s="226"/>
      <c r="C373" s="227"/>
      <c r="D373" s="228" t="s">
        <v>129</v>
      </c>
      <c r="E373" s="229" t="s">
        <v>19</v>
      </c>
      <c r="F373" s="230" t="s">
        <v>151</v>
      </c>
      <c r="G373" s="227"/>
      <c r="H373" s="231">
        <v>4.1769999999999996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129</v>
      </c>
      <c r="AU373" s="237" t="s">
        <v>84</v>
      </c>
      <c r="AV373" s="13" t="s">
        <v>84</v>
      </c>
      <c r="AW373" s="13" t="s">
        <v>36</v>
      </c>
      <c r="AX373" s="13" t="s">
        <v>74</v>
      </c>
      <c r="AY373" s="237" t="s">
        <v>119</v>
      </c>
    </row>
    <row r="374" s="13" customFormat="1">
      <c r="A374" s="13"/>
      <c r="B374" s="226"/>
      <c r="C374" s="227"/>
      <c r="D374" s="228" t="s">
        <v>129</v>
      </c>
      <c r="E374" s="229" t="s">
        <v>19</v>
      </c>
      <c r="F374" s="230" t="s">
        <v>152</v>
      </c>
      <c r="G374" s="227"/>
      <c r="H374" s="231">
        <v>10.125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129</v>
      </c>
      <c r="AU374" s="237" t="s">
        <v>84</v>
      </c>
      <c r="AV374" s="13" t="s">
        <v>84</v>
      </c>
      <c r="AW374" s="13" t="s">
        <v>36</v>
      </c>
      <c r="AX374" s="13" t="s">
        <v>74</v>
      </c>
      <c r="AY374" s="237" t="s">
        <v>119</v>
      </c>
    </row>
    <row r="375" s="13" customFormat="1">
      <c r="A375" s="13"/>
      <c r="B375" s="226"/>
      <c r="C375" s="227"/>
      <c r="D375" s="228" t="s">
        <v>129</v>
      </c>
      <c r="E375" s="229" t="s">
        <v>19</v>
      </c>
      <c r="F375" s="230" t="s">
        <v>153</v>
      </c>
      <c r="G375" s="227"/>
      <c r="H375" s="231">
        <v>3.9620000000000002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129</v>
      </c>
      <c r="AU375" s="237" t="s">
        <v>84</v>
      </c>
      <c r="AV375" s="13" t="s">
        <v>84</v>
      </c>
      <c r="AW375" s="13" t="s">
        <v>36</v>
      </c>
      <c r="AX375" s="13" t="s">
        <v>74</v>
      </c>
      <c r="AY375" s="237" t="s">
        <v>119</v>
      </c>
    </row>
    <row r="376" s="13" customFormat="1">
      <c r="A376" s="13"/>
      <c r="B376" s="226"/>
      <c r="C376" s="227"/>
      <c r="D376" s="228" t="s">
        <v>129</v>
      </c>
      <c r="E376" s="229" t="s">
        <v>19</v>
      </c>
      <c r="F376" s="230" t="s">
        <v>154</v>
      </c>
      <c r="G376" s="227"/>
      <c r="H376" s="231">
        <v>25.382999999999999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129</v>
      </c>
      <c r="AU376" s="237" t="s">
        <v>84</v>
      </c>
      <c r="AV376" s="13" t="s">
        <v>84</v>
      </c>
      <c r="AW376" s="13" t="s">
        <v>36</v>
      </c>
      <c r="AX376" s="13" t="s">
        <v>74</v>
      </c>
      <c r="AY376" s="237" t="s">
        <v>119</v>
      </c>
    </row>
    <row r="377" s="13" customFormat="1">
      <c r="A377" s="13"/>
      <c r="B377" s="226"/>
      <c r="C377" s="227"/>
      <c r="D377" s="228" t="s">
        <v>129</v>
      </c>
      <c r="E377" s="229" t="s">
        <v>19</v>
      </c>
      <c r="F377" s="230" t="s">
        <v>155</v>
      </c>
      <c r="G377" s="227"/>
      <c r="H377" s="231">
        <v>1.3020000000000001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129</v>
      </c>
      <c r="AU377" s="237" t="s">
        <v>84</v>
      </c>
      <c r="AV377" s="13" t="s">
        <v>84</v>
      </c>
      <c r="AW377" s="13" t="s">
        <v>36</v>
      </c>
      <c r="AX377" s="13" t="s">
        <v>74</v>
      </c>
      <c r="AY377" s="237" t="s">
        <v>119</v>
      </c>
    </row>
    <row r="378" s="13" customFormat="1">
      <c r="A378" s="13"/>
      <c r="B378" s="226"/>
      <c r="C378" s="227"/>
      <c r="D378" s="228" t="s">
        <v>129</v>
      </c>
      <c r="E378" s="229" t="s">
        <v>19</v>
      </c>
      <c r="F378" s="230" t="s">
        <v>179</v>
      </c>
      <c r="G378" s="227"/>
      <c r="H378" s="231">
        <v>5.3099999999999996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129</v>
      </c>
      <c r="AU378" s="237" t="s">
        <v>84</v>
      </c>
      <c r="AV378" s="13" t="s">
        <v>84</v>
      </c>
      <c r="AW378" s="13" t="s">
        <v>36</v>
      </c>
      <c r="AX378" s="13" t="s">
        <v>74</v>
      </c>
      <c r="AY378" s="237" t="s">
        <v>119</v>
      </c>
    </row>
    <row r="379" s="13" customFormat="1">
      <c r="A379" s="13"/>
      <c r="B379" s="226"/>
      <c r="C379" s="227"/>
      <c r="D379" s="228" t="s">
        <v>129</v>
      </c>
      <c r="E379" s="229" t="s">
        <v>19</v>
      </c>
      <c r="F379" s="230" t="s">
        <v>180</v>
      </c>
      <c r="G379" s="227"/>
      <c r="H379" s="231">
        <v>57.843000000000004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129</v>
      </c>
      <c r="AU379" s="237" t="s">
        <v>84</v>
      </c>
      <c r="AV379" s="13" t="s">
        <v>84</v>
      </c>
      <c r="AW379" s="13" t="s">
        <v>36</v>
      </c>
      <c r="AX379" s="13" t="s">
        <v>74</v>
      </c>
      <c r="AY379" s="237" t="s">
        <v>119</v>
      </c>
    </row>
    <row r="380" s="13" customFormat="1">
      <c r="A380" s="13"/>
      <c r="B380" s="226"/>
      <c r="C380" s="227"/>
      <c r="D380" s="228" t="s">
        <v>129</v>
      </c>
      <c r="E380" s="229" t="s">
        <v>19</v>
      </c>
      <c r="F380" s="230" t="s">
        <v>181</v>
      </c>
      <c r="G380" s="227"/>
      <c r="H380" s="231">
        <v>42.479999999999997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129</v>
      </c>
      <c r="AU380" s="237" t="s">
        <v>84</v>
      </c>
      <c r="AV380" s="13" t="s">
        <v>84</v>
      </c>
      <c r="AW380" s="13" t="s">
        <v>36</v>
      </c>
      <c r="AX380" s="13" t="s">
        <v>74</v>
      </c>
      <c r="AY380" s="237" t="s">
        <v>119</v>
      </c>
    </row>
    <row r="381" s="16" customFormat="1">
      <c r="A381" s="16"/>
      <c r="B381" s="259"/>
      <c r="C381" s="260"/>
      <c r="D381" s="228" t="s">
        <v>129</v>
      </c>
      <c r="E381" s="261" t="s">
        <v>19</v>
      </c>
      <c r="F381" s="262" t="s">
        <v>169</v>
      </c>
      <c r="G381" s="260"/>
      <c r="H381" s="263">
        <v>486.10600000000005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69" t="s">
        <v>129</v>
      </c>
      <c r="AU381" s="269" t="s">
        <v>84</v>
      </c>
      <c r="AV381" s="16" t="s">
        <v>135</v>
      </c>
      <c r="AW381" s="16" t="s">
        <v>36</v>
      </c>
      <c r="AX381" s="16" t="s">
        <v>74</v>
      </c>
      <c r="AY381" s="269" t="s">
        <v>119</v>
      </c>
    </row>
    <row r="382" s="13" customFormat="1">
      <c r="A382" s="13"/>
      <c r="B382" s="226"/>
      <c r="C382" s="227"/>
      <c r="D382" s="228" t="s">
        <v>129</v>
      </c>
      <c r="E382" s="229" t="s">
        <v>19</v>
      </c>
      <c r="F382" s="230" t="s">
        <v>480</v>
      </c>
      <c r="G382" s="227"/>
      <c r="H382" s="231">
        <v>1025.989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129</v>
      </c>
      <c r="AU382" s="237" t="s">
        <v>84</v>
      </c>
      <c r="AV382" s="13" t="s">
        <v>84</v>
      </c>
      <c r="AW382" s="13" t="s">
        <v>36</v>
      </c>
      <c r="AX382" s="13" t="s">
        <v>82</v>
      </c>
      <c r="AY382" s="237" t="s">
        <v>119</v>
      </c>
    </row>
    <row r="383" s="2" customFormat="1" ht="24.15" customHeight="1">
      <c r="A383" s="40"/>
      <c r="B383" s="41"/>
      <c r="C383" s="207" t="s">
        <v>481</v>
      </c>
      <c r="D383" s="207" t="s">
        <v>121</v>
      </c>
      <c r="E383" s="208" t="s">
        <v>482</v>
      </c>
      <c r="F383" s="209" t="s">
        <v>483</v>
      </c>
      <c r="G383" s="210" t="s">
        <v>239</v>
      </c>
      <c r="H383" s="211">
        <v>84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45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125</v>
      </c>
      <c r="AT383" s="219" t="s">
        <v>121</v>
      </c>
      <c r="AU383" s="219" t="s">
        <v>84</v>
      </c>
      <c r="AY383" s="19" t="s">
        <v>119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82</v>
      </c>
      <c r="BK383" s="220">
        <f>ROUND(I383*H383,2)</f>
        <v>0</v>
      </c>
      <c r="BL383" s="19" t="s">
        <v>125</v>
      </c>
      <c r="BM383" s="219" t="s">
        <v>484</v>
      </c>
    </row>
    <row r="384" s="2" customFormat="1">
      <c r="A384" s="40"/>
      <c r="B384" s="41"/>
      <c r="C384" s="42"/>
      <c r="D384" s="221" t="s">
        <v>127</v>
      </c>
      <c r="E384" s="42"/>
      <c r="F384" s="222" t="s">
        <v>485</v>
      </c>
      <c r="G384" s="42"/>
      <c r="H384" s="42"/>
      <c r="I384" s="223"/>
      <c r="J384" s="42"/>
      <c r="K384" s="42"/>
      <c r="L384" s="46"/>
      <c r="M384" s="224"/>
      <c r="N384" s="225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127</v>
      </c>
      <c r="AU384" s="19" t="s">
        <v>84</v>
      </c>
    </row>
    <row r="385" s="13" customFormat="1">
      <c r="A385" s="13"/>
      <c r="B385" s="226"/>
      <c r="C385" s="227"/>
      <c r="D385" s="228" t="s">
        <v>129</v>
      </c>
      <c r="E385" s="229" t="s">
        <v>19</v>
      </c>
      <c r="F385" s="230" t="s">
        <v>486</v>
      </c>
      <c r="G385" s="227"/>
      <c r="H385" s="231">
        <v>84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129</v>
      </c>
      <c r="AU385" s="237" t="s">
        <v>84</v>
      </c>
      <c r="AV385" s="13" t="s">
        <v>84</v>
      </c>
      <c r="AW385" s="13" t="s">
        <v>36</v>
      </c>
      <c r="AX385" s="13" t="s">
        <v>82</v>
      </c>
      <c r="AY385" s="237" t="s">
        <v>119</v>
      </c>
    </row>
    <row r="386" s="12" customFormat="1" ht="22.8" customHeight="1">
      <c r="A386" s="12"/>
      <c r="B386" s="191"/>
      <c r="C386" s="192"/>
      <c r="D386" s="193" t="s">
        <v>73</v>
      </c>
      <c r="E386" s="205" t="s">
        <v>487</v>
      </c>
      <c r="F386" s="205" t="s">
        <v>488</v>
      </c>
      <c r="G386" s="192"/>
      <c r="H386" s="192"/>
      <c r="I386" s="195"/>
      <c r="J386" s="206">
        <f>BK386</f>
        <v>0</v>
      </c>
      <c r="K386" s="192"/>
      <c r="L386" s="197"/>
      <c r="M386" s="198"/>
      <c r="N386" s="199"/>
      <c r="O386" s="199"/>
      <c r="P386" s="200">
        <f>SUM(P387:P388)</f>
        <v>0</v>
      </c>
      <c r="Q386" s="199"/>
      <c r="R386" s="200">
        <f>SUM(R387:R388)</f>
        <v>0</v>
      </c>
      <c r="S386" s="199"/>
      <c r="T386" s="201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2" t="s">
        <v>82</v>
      </c>
      <c r="AT386" s="203" t="s">
        <v>73</v>
      </c>
      <c r="AU386" s="203" t="s">
        <v>82</v>
      </c>
      <c r="AY386" s="202" t="s">
        <v>119</v>
      </c>
      <c r="BK386" s="204">
        <f>SUM(BK387:BK388)</f>
        <v>0</v>
      </c>
    </row>
    <row r="387" s="2" customFormat="1" ht="33" customHeight="1">
      <c r="A387" s="40"/>
      <c r="B387" s="41"/>
      <c r="C387" s="207" t="s">
        <v>489</v>
      </c>
      <c r="D387" s="207" t="s">
        <v>121</v>
      </c>
      <c r="E387" s="208" t="s">
        <v>490</v>
      </c>
      <c r="F387" s="209" t="s">
        <v>491</v>
      </c>
      <c r="G387" s="210" t="s">
        <v>239</v>
      </c>
      <c r="H387" s="211">
        <v>55.393000000000001</v>
      </c>
      <c r="I387" s="212"/>
      <c r="J387" s="213">
        <f>ROUND(I387*H387,2)</f>
        <v>0</v>
      </c>
      <c r="K387" s="214"/>
      <c r="L387" s="46"/>
      <c r="M387" s="215" t="s">
        <v>19</v>
      </c>
      <c r="N387" s="216" t="s">
        <v>45</v>
      </c>
      <c r="O387" s="86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9" t="s">
        <v>125</v>
      </c>
      <c r="AT387" s="219" t="s">
        <v>121</v>
      </c>
      <c r="AU387" s="219" t="s">
        <v>84</v>
      </c>
      <c r="AY387" s="19" t="s">
        <v>119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9" t="s">
        <v>82</v>
      </c>
      <c r="BK387" s="220">
        <f>ROUND(I387*H387,2)</f>
        <v>0</v>
      </c>
      <c r="BL387" s="19" t="s">
        <v>125</v>
      </c>
      <c r="BM387" s="219" t="s">
        <v>492</v>
      </c>
    </row>
    <row r="388" s="2" customFormat="1">
      <c r="A388" s="40"/>
      <c r="B388" s="41"/>
      <c r="C388" s="42"/>
      <c r="D388" s="221" t="s">
        <v>127</v>
      </c>
      <c r="E388" s="42"/>
      <c r="F388" s="222" t="s">
        <v>493</v>
      </c>
      <c r="G388" s="42"/>
      <c r="H388" s="42"/>
      <c r="I388" s="223"/>
      <c r="J388" s="42"/>
      <c r="K388" s="42"/>
      <c r="L388" s="46"/>
      <c r="M388" s="281"/>
      <c r="N388" s="282"/>
      <c r="O388" s="283"/>
      <c r="P388" s="283"/>
      <c r="Q388" s="283"/>
      <c r="R388" s="283"/>
      <c r="S388" s="283"/>
      <c r="T388" s="28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127</v>
      </c>
      <c r="AU388" s="19" t="s">
        <v>84</v>
      </c>
    </row>
    <row r="389" s="2" customFormat="1" ht="6.96" customHeight="1">
      <c r="A389" s="40"/>
      <c r="B389" s="61"/>
      <c r="C389" s="62"/>
      <c r="D389" s="62"/>
      <c r="E389" s="62"/>
      <c r="F389" s="62"/>
      <c r="G389" s="62"/>
      <c r="H389" s="62"/>
      <c r="I389" s="62"/>
      <c r="J389" s="62"/>
      <c r="K389" s="62"/>
      <c r="L389" s="46"/>
      <c r="M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</sheetData>
  <sheetProtection sheet="1" autoFilter="0" formatColumns="0" formatRows="0" objects="1" scenarios="1" spinCount="100000" saltValue="CMvJUIzxT83DRpkoCGv5ApDEr1Q/cBQLrO77DH4JAXYmuWDfCJRBKhjtYzFs1m4HHvWtHm77DMHc0/kDuloWtA==" hashValue="8cikKfYIqFqFs7CU5ocG4APGVFbAeNuyltgI6UyhXM7eTYdJhLXOKPQSPrmbeM8P0XIVf7H490MkAwvHdB5z0Q==" algorithmName="SHA-512" password="CC35"/>
  <autoFilter ref="C87:K38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113107213"/>
    <hyperlink ref="F95" r:id="rId2" display="https://podminky.urs.cz/item/CS_URS_2021_02/113107223"/>
    <hyperlink ref="F98" r:id="rId3" display="https://podminky.urs.cz/item/CS_URS_2021_02/113154124"/>
    <hyperlink ref="F101" r:id="rId4" display="https://podminky.urs.cz/item/CS_URS_2021_02/122251104"/>
    <hyperlink ref="F114" r:id="rId5" display="https://podminky.urs.cz/item/CS_URS_2021_02/162551108"/>
    <hyperlink ref="F127" r:id="rId6" display="https://podminky.urs.cz/item/CS_URS_2021_02/162751117"/>
    <hyperlink ref="F149" r:id="rId7" display="https://podminky.urs.cz/item/CS_URS_2021_02/167151111"/>
    <hyperlink ref="F160" r:id="rId8" display="https://podminky.urs.cz/item/CS_URS_2021_02/171151112"/>
    <hyperlink ref="F171" r:id="rId9" display="https://podminky.urs.cz/item/CS_URS_2021_02/171251201"/>
    <hyperlink ref="F191" r:id="rId10" display="https://podminky.urs.cz/item/CS_URS_2021_02/181252305"/>
    <hyperlink ref="F194" r:id="rId11" display="https://podminky.urs.cz/item/CS_URS_2021_02/181951112"/>
    <hyperlink ref="F198" r:id="rId12" display="https://podminky.urs.cz/item/CS_URS_2021_02/212752101"/>
    <hyperlink ref="F202" r:id="rId13" display="https://podminky.urs.cz/item/CS_URS_2021_02/317321018"/>
    <hyperlink ref="F205" r:id="rId14" display="https://podminky.urs.cz/item/CS_URS_2021_02/317353111"/>
    <hyperlink ref="F208" r:id="rId15" display="https://podminky.urs.cz/item/CS_URS_2021_02/317353112"/>
    <hyperlink ref="F211" r:id="rId16" display="https://podminky.urs.cz/item/CS_URS_2021_02/317361016"/>
    <hyperlink ref="F214" r:id="rId17" display="https://podminky.urs.cz/item/CS_URS_2021_02/327323125"/>
    <hyperlink ref="F217" r:id="rId18" display="https://podminky.urs.cz/item/CS_URS_2021_02/327324128"/>
    <hyperlink ref="F228" r:id="rId19" display="https://podminky.urs.cz/item/CS_URS_2021_02/327351211"/>
    <hyperlink ref="F239" r:id="rId20" display="https://podminky.urs.cz/item/CS_URS_2021_02/327351221"/>
    <hyperlink ref="F250" r:id="rId21" display="https://podminky.urs.cz/item/CS_URS_2021_02/327361006"/>
    <hyperlink ref="F263" r:id="rId22" display="https://podminky.urs.cz/item/CS_URS_2021_02/334791112"/>
    <hyperlink ref="F267" r:id="rId23" display="https://podminky.urs.cz/item/CS_URS_2021_02/458311121"/>
    <hyperlink ref="F270" r:id="rId24" display="https://podminky.urs.cz/item/CS_URS_2021_02/463211131"/>
    <hyperlink ref="F274" r:id="rId25" display="https://podminky.urs.cz/item/CS_URS_2021_02/564231111"/>
    <hyperlink ref="F277" r:id="rId26" display="https://podminky.urs.cz/item/CS_URS_2021_02/564811111"/>
    <hyperlink ref="F280" r:id="rId27" display="https://podminky.urs.cz/item/CS_URS_2021_02/564851111"/>
    <hyperlink ref="F283" r:id="rId28" display="https://podminky.urs.cz/item/CS_URS_2021_02/564871113"/>
    <hyperlink ref="F286" r:id="rId29" display="https://podminky.urs.cz/item/CS_URS_2021_02/565165121"/>
    <hyperlink ref="F289" r:id="rId30" display="https://podminky.urs.cz/item/CS_URS_2021_02/567122114"/>
    <hyperlink ref="F292" r:id="rId31" display="https://podminky.urs.cz/item/CS_URS_2021_02/573111113"/>
    <hyperlink ref="F295" r:id="rId32" display="https://podminky.urs.cz/item/CS_URS_2021_02/573231108"/>
    <hyperlink ref="F298" r:id="rId33" display="https://podminky.urs.cz/item/CS_URS_2021_02/576133121"/>
    <hyperlink ref="F301" r:id="rId34" display="https://podminky.urs.cz/item/CS_URS_2021_02/577156121"/>
    <hyperlink ref="F305" r:id="rId35" display="https://podminky.urs.cz/item/CS_URS_2021_02/911334122"/>
    <hyperlink ref="F308" r:id="rId36" display="https://podminky.urs.cz/item/CS_URS_2021_02/911334411"/>
    <hyperlink ref="F310" r:id="rId37" display="https://podminky.urs.cz/item/CS_URS_2021_02/911334513"/>
    <hyperlink ref="F312" r:id="rId38" display="https://podminky.urs.cz/item/CS_URS_2021_02/911334524"/>
    <hyperlink ref="F314" r:id="rId39" display="https://podminky.urs.cz/item/CS_URS_2021_02/911381812"/>
    <hyperlink ref="F317" r:id="rId40" display="https://podminky.urs.cz/item/CS_URS_2021_02/915111112"/>
    <hyperlink ref="F320" r:id="rId41" display="https://podminky.urs.cz/item/CS_URS_2021_02/915611111"/>
    <hyperlink ref="F323" r:id="rId42" display="https://podminky.urs.cz/item/CS_URS_2021_02/919112231"/>
    <hyperlink ref="F326" r:id="rId43" display="https://podminky.urs.cz/item/CS_URS_2021_02/919121231"/>
    <hyperlink ref="F329" r:id="rId44" display="https://podminky.urs.cz/item/CS_URS_2021_02/919521180"/>
    <hyperlink ref="F332" r:id="rId45" display="https://podminky.urs.cz/item/CS_URS_2021_02/919726122"/>
    <hyperlink ref="F335" r:id="rId46" display="https://podminky.urs.cz/item/CS_URS_2021_02/919735112"/>
    <hyperlink ref="F338" r:id="rId47" display="https://podminky.urs.cz/item/CS_URS_2021_02/931951111"/>
    <hyperlink ref="F343" r:id="rId48" display="https://podminky.urs.cz/item/CS_URS_2021_02/966005211"/>
    <hyperlink ref="F348" r:id="rId49" display="https://podminky.urs.cz/item/CS_URS_2021_02/966006211"/>
    <hyperlink ref="F350" r:id="rId50" display="https://podminky.urs.cz/item/CS_URS_2021_02/981513112"/>
    <hyperlink ref="F353" r:id="rId51" display="https://podminky.urs.cz/item/CS_URS_2021_02/981513113"/>
    <hyperlink ref="F358" r:id="rId52" display="https://podminky.urs.cz/item/CS_URS_2021_02/981513114"/>
    <hyperlink ref="F362" r:id="rId53" display="https://podminky.urs.cz/item/CS_URS_2021_02/997221862"/>
    <hyperlink ref="F365" r:id="rId54" display="https://podminky.urs.cz/item/CS_URS_2021_02/997221873"/>
    <hyperlink ref="F384" r:id="rId55" display="https://podminky.urs.cz/item/CS_URS_2021_02/997221875"/>
    <hyperlink ref="F388" r:id="rId56" display="https://podminky.urs.cz/item/CS_URS_2021_02/998153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III/00711 Makotřasy, bezpečnostní opatření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9. 12. 2021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ROUND((SUM(BE84:BE123)),  2)</f>
        <v>0</v>
      </c>
      <c r="G33" s="40"/>
      <c r="H33" s="40"/>
      <c r="I33" s="150">
        <v>0.20999999999999999</v>
      </c>
      <c r="J33" s="149">
        <f>ROUND(((SUM(BE84:BE123))*I33),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ROUND((SUM(BF84:BF123)),  2)</f>
        <v>0</v>
      </c>
      <c r="G34" s="40"/>
      <c r="H34" s="40"/>
      <c r="I34" s="150">
        <v>0.14999999999999999</v>
      </c>
      <c r="J34" s="149">
        <f>ROUND(((SUM(BF84:BF123))*I34),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ROUND((SUM(BH84:BH123)),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III/00711 Makotřasy, bezpečnostní opatření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Makotřasy</v>
      </c>
      <c r="G52" s="42"/>
      <c r="H52" s="42"/>
      <c r="I52" s="34" t="s">
        <v>23</v>
      </c>
      <c r="J52" s="74" t="str">
        <f>IF(J12="","",J12)</f>
        <v>9. 12. 2021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KSÚS Středočeského kraje, p.o.</v>
      </c>
      <c r="G54" s="42"/>
      <c r="H54" s="42"/>
      <c r="I54" s="34" t="s">
        <v>32</v>
      </c>
      <c r="J54" s="38" t="str">
        <f>E21</f>
        <v>Statická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Statická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494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495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496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497</v>
      </c>
      <c r="E63" s="176"/>
      <c r="F63" s="176"/>
      <c r="G63" s="176"/>
      <c r="H63" s="176"/>
      <c r="I63" s="176"/>
      <c r="J63" s="177">
        <f>J114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498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III/00711 Makotřasy, bezpečnostní opatření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Makotřasy</v>
      </c>
      <c r="G78" s="42"/>
      <c r="H78" s="42"/>
      <c r="I78" s="34" t="s">
        <v>23</v>
      </c>
      <c r="J78" s="74" t="str">
        <f>IF(J12="","",J12)</f>
        <v>9. 12. 2021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KSÚS Středočeského kraje, p.o.</v>
      </c>
      <c r="G80" s="42"/>
      <c r="H80" s="42"/>
      <c r="I80" s="34" t="s">
        <v>32</v>
      </c>
      <c r="J80" s="38" t="str">
        <f>E21</f>
        <v>Statická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>Statická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105</v>
      </c>
      <c r="D83" s="182" t="s">
        <v>59</v>
      </c>
      <c r="E83" s="182" t="s">
        <v>55</v>
      </c>
      <c r="F83" s="182" t="s">
        <v>56</v>
      </c>
      <c r="G83" s="182" t="s">
        <v>106</v>
      </c>
      <c r="H83" s="182" t="s">
        <v>107</v>
      </c>
      <c r="I83" s="182" t="s">
        <v>108</v>
      </c>
      <c r="J83" s="183" t="s">
        <v>93</v>
      </c>
      <c r="K83" s="184" t="s">
        <v>109</v>
      </c>
      <c r="L83" s="185"/>
      <c r="M83" s="94" t="s">
        <v>19</v>
      </c>
      <c r="N83" s="95" t="s">
        <v>44</v>
      </c>
      <c r="O83" s="95" t="s">
        <v>110</v>
      </c>
      <c r="P83" s="95" t="s">
        <v>111</v>
      </c>
      <c r="Q83" s="95" t="s">
        <v>112</v>
      </c>
      <c r="R83" s="95" t="s">
        <v>113</v>
      </c>
      <c r="S83" s="95" t="s">
        <v>114</v>
      </c>
      <c r="T83" s="96" t="s">
        <v>115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116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94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85</v>
      </c>
      <c r="F85" s="194" t="s">
        <v>86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P86+P110+P114+P117</f>
        <v>0</v>
      </c>
      <c r="Q85" s="199"/>
      <c r="R85" s="200">
        <f>R86+R110+R114+R117</f>
        <v>0</v>
      </c>
      <c r="S85" s="199"/>
      <c r="T85" s="201">
        <f>T86+T110+T114+T117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157</v>
      </c>
      <c r="AT85" s="203" t="s">
        <v>73</v>
      </c>
      <c r="AU85" s="203" t="s">
        <v>74</v>
      </c>
      <c r="AY85" s="202" t="s">
        <v>119</v>
      </c>
      <c r="BK85" s="204">
        <f>BK86+BK110+BK114+BK117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499</v>
      </c>
      <c r="F86" s="205" t="s">
        <v>500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SUM(P87:P109)</f>
        <v>0</v>
      </c>
      <c r="Q86" s="199"/>
      <c r="R86" s="200">
        <f>SUM(R87:R109)</f>
        <v>0</v>
      </c>
      <c r="S86" s="199"/>
      <c r="T86" s="201">
        <f>SUM(T87:T109)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157</v>
      </c>
      <c r="AT86" s="203" t="s">
        <v>73</v>
      </c>
      <c r="AU86" s="203" t="s">
        <v>82</v>
      </c>
      <c r="AY86" s="202" t="s">
        <v>119</v>
      </c>
      <c r="BK86" s="204">
        <f>SUM(BK87:BK109)</f>
        <v>0</v>
      </c>
    </row>
    <row r="87" s="2" customFormat="1" ht="16.5" customHeight="1">
      <c r="A87" s="40"/>
      <c r="B87" s="41"/>
      <c r="C87" s="207" t="s">
        <v>82</v>
      </c>
      <c r="D87" s="207" t="s">
        <v>121</v>
      </c>
      <c r="E87" s="208" t="s">
        <v>501</v>
      </c>
      <c r="F87" s="209" t="s">
        <v>502</v>
      </c>
      <c r="G87" s="210" t="s">
        <v>503</v>
      </c>
      <c r="H87" s="211">
        <v>1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45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504</v>
      </c>
      <c r="AT87" s="219" t="s">
        <v>121</v>
      </c>
      <c r="AU87" s="219" t="s">
        <v>84</v>
      </c>
      <c r="AY87" s="19" t="s">
        <v>119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82</v>
      </c>
      <c r="BK87" s="220">
        <f>ROUND(I87*H87,2)</f>
        <v>0</v>
      </c>
      <c r="BL87" s="19" t="s">
        <v>504</v>
      </c>
      <c r="BM87" s="219" t="s">
        <v>505</v>
      </c>
    </row>
    <row r="88" s="2" customFormat="1">
      <c r="A88" s="40"/>
      <c r="B88" s="41"/>
      <c r="C88" s="42"/>
      <c r="D88" s="221" t="s">
        <v>127</v>
      </c>
      <c r="E88" s="42"/>
      <c r="F88" s="222" t="s">
        <v>506</v>
      </c>
      <c r="G88" s="42"/>
      <c r="H88" s="42"/>
      <c r="I88" s="223"/>
      <c r="J88" s="42"/>
      <c r="K88" s="42"/>
      <c r="L88" s="46"/>
      <c r="M88" s="224"/>
      <c r="N88" s="22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127</v>
      </c>
      <c r="AU88" s="19" t="s">
        <v>84</v>
      </c>
    </row>
    <row r="89" s="13" customFormat="1">
      <c r="A89" s="13"/>
      <c r="B89" s="226"/>
      <c r="C89" s="227"/>
      <c r="D89" s="228" t="s">
        <v>129</v>
      </c>
      <c r="E89" s="229" t="s">
        <v>19</v>
      </c>
      <c r="F89" s="230" t="s">
        <v>507</v>
      </c>
      <c r="G89" s="227"/>
      <c r="H89" s="231">
        <v>1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129</v>
      </c>
      <c r="AU89" s="237" t="s">
        <v>84</v>
      </c>
      <c r="AV89" s="13" t="s">
        <v>84</v>
      </c>
      <c r="AW89" s="13" t="s">
        <v>36</v>
      </c>
      <c r="AX89" s="13" t="s">
        <v>82</v>
      </c>
      <c r="AY89" s="237" t="s">
        <v>119</v>
      </c>
    </row>
    <row r="90" s="2" customFormat="1" ht="16.5" customHeight="1">
      <c r="A90" s="40"/>
      <c r="B90" s="41"/>
      <c r="C90" s="207" t="s">
        <v>84</v>
      </c>
      <c r="D90" s="207" t="s">
        <v>121</v>
      </c>
      <c r="E90" s="208" t="s">
        <v>508</v>
      </c>
      <c r="F90" s="209" t="s">
        <v>509</v>
      </c>
      <c r="G90" s="210" t="s">
        <v>503</v>
      </c>
      <c r="H90" s="211">
        <v>2</v>
      </c>
      <c r="I90" s="212"/>
      <c r="J90" s="213">
        <f>ROUND(I90*H90,2)</f>
        <v>0</v>
      </c>
      <c r="K90" s="214"/>
      <c r="L90" s="46"/>
      <c r="M90" s="215" t="s">
        <v>19</v>
      </c>
      <c r="N90" s="216" t="s">
        <v>45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504</v>
      </c>
      <c r="AT90" s="219" t="s">
        <v>121</v>
      </c>
      <c r="AU90" s="219" t="s">
        <v>84</v>
      </c>
      <c r="AY90" s="19" t="s">
        <v>119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82</v>
      </c>
      <c r="BK90" s="220">
        <f>ROUND(I90*H90,2)</f>
        <v>0</v>
      </c>
      <c r="BL90" s="19" t="s">
        <v>504</v>
      </c>
      <c r="BM90" s="219" t="s">
        <v>510</v>
      </c>
    </row>
    <row r="91" s="2" customFormat="1">
      <c r="A91" s="40"/>
      <c r="B91" s="41"/>
      <c r="C91" s="42"/>
      <c r="D91" s="221" t="s">
        <v>127</v>
      </c>
      <c r="E91" s="42"/>
      <c r="F91" s="222" t="s">
        <v>511</v>
      </c>
      <c r="G91" s="42"/>
      <c r="H91" s="42"/>
      <c r="I91" s="223"/>
      <c r="J91" s="42"/>
      <c r="K91" s="42"/>
      <c r="L91" s="46"/>
      <c r="M91" s="224"/>
      <c r="N91" s="22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127</v>
      </c>
      <c r="AU91" s="19" t="s">
        <v>84</v>
      </c>
    </row>
    <row r="92" s="13" customFormat="1">
      <c r="A92" s="13"/>
      <c r="B92" s="226"/>
      <c r="C92" s="227"/>
      <c r="D92" s="228" t="s">
        <v>129</v>
      </c>
      <c r="E92" s="229" t="s">
        <v>19</v>
      </c>
      <c r="F92" s="230" t="s">
        <v>512</v>
      </c>
      <c r="G92" s="227"/>
      <c r="H92" s="231">
        <v>1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129</v>
      </c>
      <c r="AU92" s="237" t="s">
        <v>84</v>
      </c>
      <c r="AV92" s="13" t="s">
        <v>84</v>
      </c>
      <c r="AW92" s="13" t="s">
        <v>36</v>
      </c>
      <c r="AX92" s="13" t="s">
        <v>74</v>
      </c>
      <c r="AY92" s="237" t="s">
        <v>119</v>
      </c>
    </row>
    <row r="93" s="13" customFormat="1">
      <c r="A93" s="13"/>
      <c r="B93" s="226"/>
      <c r="C93" s="227"/>
      <c r="D93" s="228" t="s">
        <v>129</v>
      </c>
      <c r="E93" s="229" t="s">
        <v>19</v>
      </c>
      <c r="F93" s="230" t="s">
        <v>513</v>
      </c>
      <c r="G93" s="227"/>
      <c r="H93" s="231">
        <v>1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129</v>
      </c>
      <c r="AU93" s="237" t="s">
        <v>84</v>
      </c>
      <c r="AV93" s="13" t="s">
        <v>84</v>
      </c>
      <c r="AW93" s="13" t="s">
        <v>36</v>
      </c>
      <c r="AX93" s="13" t="s">
        <v>74</v>
      </c>
      <c r="AY93" s="237" t="s">
        <v>119</v>
      </c>
    </row>
    <row r="94" s="15" customFormat="1">
      <c r="A94" s="15"/>
      <c r="B94" s="248"/>
      <c r="C94" s="249"/>
      <c r="D94" s="228" t="s">
        <v>129</v>
      </c>
      <c r="E94" s="250" t="s">
        <v>19</v>
      </c>
      <c r="F94" s="251" t="s">
        <v>156</v>
      </c>
      <c r="G94" s="249"/>
      <c r="H94" s="252">
        <v>2</v>
      </c>
      <c r="I94" s="253"/>
      <c r="J94" s="249"/>
      <c r="K94" s="249"/>
      <c r="L94" s="254"/>
      <c r="M94" s="255"/>
      <c r="N94" s="256"/>
      <c r="O94" s="256"/>
      <c r="P94" s="256"/>
      <c r="Q94" s="256"/>
      <c r="R94" s="256"/>
      <c r="S94" s="256"/>
      <c r="T94" s="257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8" t="s">
        <v>129</v>
      </c>
      <c r="AU94" s="258" t="s">
        <v>84</v>
      </c>
      <c r="AV94" s="15" t="s">
        <v>125</v>
      </c>
      <c r="AW94" s="15" t="s">
        <v>36</v>
      </c>
      <c r="AX94" s="15" t="s">
        <v>82</v>
      </c>
      <c r="AY94" s="258" t="s">
        <v>119</v>
      </c>
    </row>
    <row r="95" s="2" customFormat="1" ht="16.5" customHeight="1">
      <c r="A95" s="40"/>
      <c r="B95" s="41"/>
      <c r="C95" s="207" t="s">
        <v>135</v>
      </c>
      <c r="D95" s="207" t="s">
        <v>121</v>
      </c>
      <c r="E95" s="208" t="s">
        <v>514</v>
      </c>
      <c r="F95" s="209" t="s">
        <v>515</v>
      </c>
      <c r="G95" s="210" t="s">
        <v>503</v>
      </c>
      <c r="H95" s="211">
        <v>1</v>
      </c>
      <c r="I95" s="212"/>
      <c r="J95" s="213">
        <f>ROUND(I95*H95,2)</f>
        <v>0</v>
      </c>
      <c r="K95" s="214"/>
      <c r="L95" s="46"/>
      <c r="M95" s="215" t="s">
        <v>19</v>
      </c>
      <c r="N95" s="216" t="s">
        <v>45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504</v>
      </c>
      <c r="AT95" s="219" t="s">
        <v>121</v>
      </c>
      <c r="AU95" s="219" t="s">
        <v>84</v>
      </c>
      <c r="AY95" s="19" t="s">
        <v>119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82</v>
      </c>
      <c r="BK95" s="220">
        <f>ROUND(I95*H95,2)</f>
        <v>0</v>
      </c>
      <c r="BL95" s="19" t="s">
        <v>504</v>
      </c>
      <c r="BM95" s="219" t="s">
        <v>516</v>
      </c>
    </row>
    <row r="96" s="2" customFormat="1">
      <c r="A96" s="40"/>
      <c r="B96" s="41"/>
      <c r="C96" s="42"/>
      <c r="D96" s="221" t="s">
        <v>127</v>
      </c>
      <c r="E96" s="42"/>
      <c r="F96" s="222" t="s">
        <v>517</v>
      </c>
      <c r="G96" s="42"/>
      <c r="H96" s="42"/>
      <c r="I96" s="223"/>
      <c r="J96" s="42"/>
      <c r="K96" s="42"/>
      <c r="L96" s="46"/>
      <c r="M96" s="224"/>
      <c r="N96" s="22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127</v>
      </c>
      <c r="AU96" s="19" t="s">
        <v>84</v>
      </c>
    </row>
    <row r="97" s="2" customFormat="1" ht="16.5" customHeight="1">
      <c r="A97" s="40"/>
      <c r="B97" s="41"/>
      <c r="C97" s="207" t="s">
        <v>125</v>
      </c>
      <c r="D97" s="207" t="s">
        <v>121</v>
      </c>
      <c r="E97" s="208" t="s">
        <v>518</v>
      </c>
      <c r="F97" s="209" t="s">
        <v>519</v>
      </c>
      <c r="G97" s="210" t="s">
        <v>503</v>
      </c>
      <c r="H97" s="211">
        <v>2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45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504</v>
      </c>
      <c r="AT97" s="219" t="s">
        <v>121</v>
      </c>
      <c r="AU97" s="219" t="s">
        <v>84</v>
      </c>
      <c r="AY97" s="19" t="s">
        <v>119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82</v>
      </c>
      <c r="BK97" s="220">
        <f>ROUND(I97*H97,2)</f>
        <v>0</v>
      </c>
      <c r="BL97" s="19" t="s">
        <v>504</v>
      </c>
      <c r="BM97" s="219" t="s">
        <v>520</v>
      </c>
    </row>
    <row r="98" s="2" customFormat="1">
      <c r="A98" s="40"/>
      <c r="B98" s="41"/>
      <c r="C98" s="42"/>
      <c r="D98" s="221" t="s">
        <v>127</v>
      </c>
      <c r="E98" s="42"/>
      <c r="F98" s="222" t="s">
        <v>521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127</v>
      </c>
      <c r="AU98" s="19" t="s">
        <v>84</v>
      </c>
    </row>
    <row r="99" s="13" customFormat="1">
      <c r="A99" s="13"/>
      <c r="B99" s="226"/>
      <c r="C99" s="227"/>
      <c r="D99" s="228" t="s">
        <v>129</v>
      </c>
      <c r="E99" s="229" t="s">
        <v>19</v>
      </c>
      <c r="F99" s="230" t="s">
        <v>522</v>
      </c>
      <c r="G99" s="227"/>
      <c r="H99" s="231">
        <v>1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129</v>
      </c>
      <c r="AU99" s="237" t="s">
        <v>84</v>
      </c>
      <c r="AV99" s="13" t="s">
        <v>84</v>
      </c>
      <c r="AW99" s="13" t="s">
        <v>36</v>
      </c>
      <c r="AX99" s="13" t="s">
        <v>74</v>
      </c>
      <c r="AY99" s="237" t="s">
        <v>119</v>
      </c>
    </row>
    <row r="100" s="13" customFormat="1">
      <c r="A100" s="13"/>
      <c r="B100" s="226"/>
      <c r="C100" s="227"/>
      <c r="D100" s="228" t="s">
        <v>129</v>
      </c>
      <c r="E100" s="229" t="s">
        <v>19</v>
      </c>
      <c r="F100" s="230" t="s">
        <v>523</v>
      </c>
      <c r="G100" s="227"/>
      <c r="H100" s="231">
        <v>1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129</v>
      </c>
      <c r="AU100" s="237" t="s">
        <v>84</v>
      </c>
      <c r="AV100" s="13" t="s">
        <v>84</v>
      </c>
      <c r="AW100" s="13" t="s">
        <v>36</v>
      </c>
      <c r="AX100" s="13" t="s">
        <v>74</v>
      </c>
      <c r="AY100" s="237" t="s">
        <v>119</v>
      </c>
    </row>
    <row r="101" s="15" customFormat="1">
      <c r="A101" s="15"/>
      <c r="B101" s="248"/>
      <c r="C101" s="249"/>
      <c r="D101" s="228" t="s">
        <v>129</v>
      </c>
      <c r="E101" s="250" t="s">
        <v>19</v>
      </c>
      <c r="F101" s="251" t="s">
        <v>156</v>
      </c>
      <c r="G101" s="249"/>
      <c r="H101" s="252">
        <v>2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129</v>
      </c>
      <c r="AU101" s="258" t="s">
        <v>84</v>
      </c>
      <c r="AV101" s="15" t="s">
        <v>125</v>
      </c>
      <c r="AW101" s="15" t="s">
        <v>36</v>
      </c>
      <c r="AX101" s="15" t="s">
        <v>82</v>
      </c>
      <c r="AY101" s="258" t="s">
        <v>119</v>
      </c>
    </row>
    <row r="102" s="2" customFormat="1" ht="16.5" customHeight="1">
      <c r="A102" s="40"/>
      <c r="B102" s="41"/>
      <c r="C102" s="207" t="s">
        <v>157</v>
      </c>
      <c r="D102" s="207" t="s">
        <v>121</v>
      </c>
      <c r="E102" s="208" t="s">
        <v>524</v>
      </c>
      <c r="F102" s="209" t="s">
        <v>525</v>
      </c>
      <c r="G102" s="210" t="s">
        <v>503</v>
      </c>
      <c r="H102" s="211">
        <v>1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45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504</v>
      </c>
      <c r="AT102" s="219" t="s">
        <v>121</v>
      </c>
      <c r="AU102" s="219" t="s">
        <v>84</v>
      </c>
      <c r="AY102" s="19" t="s">
        <v>119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82</v>
      </c>
      <c r="BK102" s="220">
        <f>ROUND(I102*H102,2)</f>
        <v>0</v>
      </c>
      <c r="BL102" s="19" t="s">
        <v>504</v>
      </c>
      <c r="BM102" s="219" t="s">
        <v>526</v>
      </c>
    </row>
    <row r="103" s="2" customFormat="1">
      <c r="A103" s="40"/>
      <c r="B103" s="41"/>
      <c r="C103" s="42"/>
      <c r="D103" s="221" t="s">
        <v>127</v>
      </c>
      <c r="E103" s="42"/>
      <c r="F103" s="222" t="s">
        <v>527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127</v>
      </c>
      <c r="AU103" s="19" t="s">
        <v>84</v>
      </c>
    </row>
    <row r="104" s="2" customFormat="1" ht="16.5" customHeight="1">
      <c r="A104" s="40"/>
      <c r="B104" s="41"/>
      <c r="C104" s="207" t="s">
        <v>172</v>
      </c>
      <c r="D104" s="207" t="s">
        <v>121</v>
      </c>
      <c r="E104" s="208" t="s">
        <v>528</v>
      </c>
      <c r="F104" s="209" t="s">
        <v>529</v>
      </c>
      <c r="G104" s="210" t="s">
        <v>503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45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504</v>
      </c>
      <c r="AT104" s="219" t="s">
        <v>121</v>
      </c>
      <c r="AU104" s="219" t="s">
        <v>84</v>
      </c>
      <c r="AY104" s="19" t="s">
        <v>119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82</v>
      </c>
      <c r="BK104" s="220">
        <f>ROUND(I104*H104,2)</f>
        <v>0</v>
      </c>
      <c r="BL104" s="19" t="s">
        <v>504</v>
      </c>
      <c r="BM104" s="219" t="s">
        <v>530</v>
      </c>
    </row>
    <row r="105" s="2" customFormat="1">
      <c r="A105" s="40"/>
      <c r="B105" s="41"/>
      <c r="C105" s="42"/>
      <c r="D105" s="221" t="s">
        <v>127</v>
      </c>
      <c r="E105" s="42"/>
      <c r="F105" s="222" t="s">
        <v>531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127</v>
      </c>
      <c r="AU105" s="19" t="s">
        <v>84</v>
      </c>
    </row>
    <row r="106" s="2" customFormat="1" ht="16.5" customHeight="1">
      <c r="A106" s="40"/>
      <c r="B106" s="41"/>
      <c r="C106" s="207" t="s">
        <v>184</v>
      </c>
      <c r="D106" s="207" t="s">
        <v>121</v>
      </c>
      <c r="E106" s="208" t="s">
        <v>532</v>
      </c>
      <c r="F106" s="209" t="s">
        <v>533</v>
      </c>
      <c r="G106" s="210" t="s">
        <v>503</v>
      </c>
      <c r="H106" s="211">
        <v>1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45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504</v>
      </c>
      <c r="AT106" s="219" t="s">
        <v>121</v>
      </c>
      <c r="AU106" s="219" t="s">
        <v>84</v>
      </c>
      <c r="AY106" s="19" t="s">
        <v>119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82</v>
      </c>
      <c r="BK106" s="220">
        <f>ROUND(I106*H106,2)</f>
        <v>0</v>
      </c>
      <c r="BL106" s="19" t="s">
        <v>504</v>
      </c>
      <c r="BM106" s="219" t="s">
        <v>534</v>
      </c>
    </row>
    <row r="107" s="2" customFormat="1">
      <c r="A107" s="40"/>
      <c r="B107" s="41"/>
      <c r="C107" s="42"/>
      <c r="D107" s="221" t="s">
        <v>127</v>
      </c>
      <c r="E107" s="42"/>
      <c r="F107" s="222" t="s">
        <v>535</v>
      </c>
      <c r="G107" s="42"/>
      <c r="H107" s="42"/>
      <c r="I107" s="223"/>
      <c r="J107" s="42"/>
      <c r="K107" s="42"/>
      <c r="L107" s="46"/>
      <c r="M107" s="224"/>
      <c r="N107" s="22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127</v>
      </c>
      <c r="AU107" s="19" t="s">
        <v>84</v>
      </c>
    </row>
    <row r="108" s="2" customFormat="1" ht="16.5" customHeight="1">
      <c r="A108" s="40"/>
      <c r="B108" s="41"/>
      <c r="C108" s="207" t="s">
        <v>189</v>
      </c>
      <c r="D108" s="207" t="s">
        <v>121</v>
      </c>
      <c r="E108" s="208" t="s">
        <v>536</v>
      </c>
      <c r="F108" s="209" t="s">
        <v>537</v>
      </c>
      <c r="G108" s="210" t="s">
        <v>503</v>
      </c>
      <c r="H108" s="211">
        <v>1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45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504</v>
      </c>
      <c r="AT108" s="219" t="s">
        <v>121</v>
      </c>
      <c r="AU108" s="219" t="s">
        <v>84</v>
      </c>
      <c r="AY108" s="19" t="s">
        <v>119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82</v>
      </c>
      <c r="BK108" s="220">
        <f>ROUND(I108*H108,2)</f>
        <v>0</v>
      </c>
      <c r="BL108" s="19" t="s">
        <v>504</v>
      </c>
      <c r="BM108" s="219" t="s">
        <v>538</v>
      </c>
    </row>
    <row r="109" s="2" customFormat="1">
      <c r="A109" s="40"/>
      <c r="B109" s="41"/>
      <c r="C109" s="42"/>
      <c r="D109" s="221" t="s">
        <v>127</v>
      </c>
      <c r="E109" s="42"/>
      <c r="F109" s="222" t="s">
        <v>539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127</v>
      </c>
      <c r="AU109" s="19" t="s">
        <v>84</v>
      </c>
    </row>
    <row r="110" s="12" customFormat="1" ht="22.8" customHeight="1">
      <c r="A110" s="12"/>
      <c r="B110" s="191"/>
      <c r="C110" s="192"/>
      <c r="D110" s="193" t="s">
        <v>73</v>
      </c>
      <c r="E110" s="205" t="s">
        <v>540</v>
      </c>
      <c r="F110" s="205" t="s">
        <v>541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SUM(P111:P113)</f>
        <v>0</v>
      </c>
      <c r="Q110" s="199"/>
      <c r="R110" s="200">
        <f>SUM(R111:R113)</f>
        <v>0</v>
      </c>
      <c r="S110" s="199"/>
      <c r="T110" s="201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157</v>
      </c>
      <c r="AT110" s="203" t="s">
        <v>73</v>
      </c>
      <c r="AU110" s="203" t="s">
        <v>82</v>
      </c>
      <c r="AY110" s="202" t="s">
        <v>119</v>
      </c>
      <c r="BK110" s="204">
        <f>SUM(BK111:BK113)</f>
        <v>0</v>
      </c>
    </row>
    <row r="111" s="2" customFormat="1" ht="16.5" customHeight="1">
      <c r="A111" s="40"/>
      <c r="B111" s="41"/>
      <c r="C111" s="207" t="s">
        <v>194</v>
      </c>
      <c r="D111" s="207" t="s">
        <v>121</v>
      </c>
      <c r="E111" s="208" t="s">
        <v>542</v>
      </c>
      <c r="F111" s="209" t="s">
        <v>541</v>
      </c>
      <c r="G111" s="210" t="s">
        <v>503</v>
      </c>
      <c r="H111" s="211">
        <v>1</v>
      </c>
      <c r="I111" s="212"/>
      <c r="J111" s="213">
        <f>ROUND(I111*H111,2)</f>
        <v>0</v>
      </c>
      <c r="K111" s="214"/>
      <c r="L111" s="46"/>
      <c r="M111" s="215" t="s">
        <v>19</v>
      </c>
      <c r="N111" s="216" t="s">
        <v>45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504</v>
      </c>
      <c r="AT111" s="219" t="s">
        <v>121</v>
      </c>
      <c r="AU111" s="219" t="s">
        <v>84</v>
      </c>
      <c r="AY111" s="19" t="s">
        <v>119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82</v>
      </c>
      <c r="BK111" s="220">
        <f>ROUND(I111*H111,2)</f>
        <v>0</v>
      </c>
      <c r="BL111" s="19" t="s">
        <v>504</v>
      </c>
      <c r="BM111" s="219" t="s">
        <v>543</v>
      </c>
    </row>
    <row r="112" s="2" customFormat="1">
      <c r="A112" s="40"/>
      <c r="B112" s="41"/>
      <c r="C112" s="42"/>
      <c r="D112" s="221" t="s">
        <v>127</v>
      </c>
      <c r="E112" s="42"/>
      <c r="F112" s="222" t="s">
        <v>544</v>
      </c>
      <c r="G112" s="42"/>
      <c r="H112" s="42"/>
      <c r="I112" s="223"/>
      <c r="J112" s="42"/>
      <c r="K112" s="42"/>
      <c r="L112" s="46"/>
      <c r="M112" s="224"/>
      <c r="N112" s="22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127</v>
      </c>
      <c r="AU112" s="19" t="s">
        <v>84</v>
      </c>
    </row>
    <row r="113" s="13" customFormat="1">
      <c r="A113" s="13"/>
      <c r="B113" s="226"/>
      <c r="C113" s="227"/>
      <c r="D113" s="228" t="s">
        <v>129</v>
      </c>
      <c r="E113" s="229" t="s">
        <v>19</v>
      </c>
      <c r="F113" s="230" t="s">
        <v>545</v>
      </c>
      <c r="G113" s="227"/>
      <c r="H113" s="231">
        <v>1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129</v>
      </c>
      <c r="AU113" s="237" t="s">
        <v>84</v>
      </c>
      <c r="AV113" s="13" t="s">
        <v>84</v>
      </c>
      <c r="AW113" s="13" t="s">
        <v>36</v>
      </c>
      <c r="AX113" s="13" t="s">
        <v>82</v>
      </c>
      <c r="AY113" s="237" t="s">
        <v>119</v>
      </c>
    </row>
    <row r="114" s="12" customFormat="1" ht="22.8" customHeight="1">
      <c r="A114" s="12"/>
      <c r="B114" s="191"/>
      <c r="C114" s="192"/>
      <c r="D114" s="193" t="s">
        <v>73</v>
      </c>
      <c r="E114" s="205" t="s">
        <v>546</v>
      </c>
      <c r="F114" s="205" t="s">
        <v>547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SUM(P115:P116)</f>
        <v>0</v>
      </c>
      <c r="Q114" s="199"/>
      <c r="R114" s="200">
        <f>SUM(R115:R116)</f>
        <v>0</v>
      </c>
      <c r="S114" s="199"/>
      <c r="T114" s="201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157</v>
      </c>
      <c r="AT114" s="203" t="s">
        <v>73</v>
      </c>
      <c r="AU114" s="203" t="s">
        <v>82</v>
      </c>
      <c r="AY114" s="202" t="s">
        <v>119</v>
      </c>
      <c r="BK114" s="204">
        <f>SUM(BK115:BK116)</f>
        <v>0</v>
      </c>
    </row>
    <row r="115" s="2" customFormat="1" ht="16.5" customHeight="1">
      <c r="A115" s="40"/>
      <c r="B115" s="41"/>
      <c r="C115" s="207" t="s">
        <v>199</v>
      </c>
      <c r="D115" s="207" t="s">
        <v>121</v>
      </c>
      <c r="E115" s="208" t="s">
        <v>548</v>
      </c>
      <c r="F115" s="209" t="s">
        <v>547</v>
      </c>
      <c r="G115" s="210" t="s">
        <v>503</v>
      </c>
      <c r="H115" s="211">
        <v>1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45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504</v>
      </c>
      <c r="AT115" s="219" t="s">
        <v>121</v>
      </c>
      <c r="AU115" s="219" t="s">
        <v>84</v>
      </c>
      <c r="AY115" s="19" t="s">
        <v>119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82</v>
      </c>
      <c r="BK115" s="220">
        <f>ROUND(I115*H115,2)</f>
        <v>0</v>
      </c>
      <c r="BL115" s="19" t="s">
        <v>504</v>
      </c>
      <c r="BM115" s="219" t="s">
        <v>549</v>
      </c>
    </row>
    <row r="116" s="2" customFormat="1">
      <c r="A116" s="40"/>
      <c r="B116" s="41"/>
      <c r="C116" s="42"/>
      <c r="D116" s="221" t="s">
        <v>127</v>
      </c>
      <c r="E116" s="42"/>
      <c r="F116" s="222" t="s">
        <v>550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127</v>
      </c>
      <c r="AU116" s="19" t="s">
        <v>84</v>
      </c>
    </row>
    <row r="117" s="12" customFormat="1" ht="22.8" customHeight="1">
      <c r="A117" s="12"/>
      <c r="B117" s="191"/>
      <c r="C117" s="192"/>
      <c r="D117" s="193" t="s">
        <v>73</v>
      </c>
      <c r="E117" s="205" t="s">
        <v>551</v>
      </c>
      <c r="F117" s="205" t="s">
        <v>552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SUM(P118:P123)</f>
        <v>0</v>
      </c>
      <c r="Q117" s="199"/>
      <c r="R117" s="200">
        <f>SUM(R118:R123)</f>
        <v>0</v>
      </c>
      <c r="S117" s="199"/>
      <c r="T117" s="201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157</v>
      </c>
      <c r="AT117" s="203" t="s">
        <v>73</v>
      </c>
      <c r="AU117" s="203" t="s">
        <v>82</v>
      </c>
      <c r="AY117" s="202" t="s">
        <v>119</v>
      </c>
      <c r="BK117" s="204">
        <f>SUM(BK118:BK123)</f>
        <v>0</v>
      </c>
    </row>
    <row r="118" s="2" customFormat="1" ht="16.5" customHeight="1">
      <c r="A118" s="40"/>
      <c r="B118" s="41"/>
      <c r="C118" s="207" t="s">
        <v>205</v>
      </c>
      <c r="D118" s="207" t="s">
        <v>121</v>
      </c>
      <c r="E118" s="208" t="s">
        <v>553</v>
      </c>
      <c r="F118" s="209" t="s">
        <v>554</v>
      </c>
      <c r="G118" s="210" t="s">
        <v>503</v>
      </c>
      <c r="H118" s="211">
        <v>1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45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504</v>
      </c>
      <c r="AT118" s="219" t="s">
        <v>121</v>
      </c>
      <c r="AU118" s="219" t="s">
        <v>84</v>
      </c>
      <c r="AY118" s="19" t="s">
        <v>119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82</v>
      </c>
      <c r="BK118" s="220">
        <f>ROUND(I118*H118,2)</f>
        <v>0</v>
      </c>
      <c r="BL118" s="19" t="s">
        <v>504</v>
      </c>
      <c r="BM118" s="219" t="s">
        <v>555</v>
      </c>
    </row>
    <row r="119" s="2" customFormat="1">
      <c r="A119" s="40"/>
      <c r="B119" s="41"/>
      <c r="C119" s="42"/>
      <c r="D119" s="221" t="s">
        <v>127</v>
      </c>
      <c r="E119" s="42"/>
      <c r="F119" s="222" t="s">
        <v>556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127</v>
      </c>
      <c r="AU119" s="19" t="s">
        <v>84</v>
      </c>
    </row>
    <row r="120" s="13" customFormat="1">
      <c r="A120" s="13"/>
      <c r="B120" s="226"/>
      <c r="C120" s="227"/>
      <c r="D120" s="228" t="s">
        <v>129</v>
      </c>
      <c r="E120" s="229" t="s">
        <v>19</v>
      </c>
      <c r="F120" s="230" t="s">
        <v>557</v>
      </c>
      <c r="G120" s="227"/>
      <c r="H120" s="231">
        <v>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129</v>
      </c>
      <c r="AU120" s="237" t="s">
        <v>84</v>
      </c>
      <c r="AV120" s="13" t="s">
        <v>84</v>
      </c>
      <c r="AW120" s="13" t="s">
        <v>36</v>
      </c>
      <c r="AX120" s="13" t="s">
        <v>82</v>
      </c>
      <c r="AY120" s="237" t="s">
        <v>119</v>
      </c>
    </row>
    <row r="121" s="2" customFormat="1" ht="16.5" customHeight="1">
      <c r="A121" s="40"/>
      <c r="B121" s="41"/>
      <c r="C121" s="207" t="s">
        <v>212</v>
      </c>
      <c r="D121" s="207" t="s">
        <v>121</v>
      </c>
      <c r="E121" s="208" t="s">
        <v>558</v>
      </c>
      <c r="F121" s="209" t="s">
        <v>559</v>
      </c>
      <c r="G121" s="210" t="s">
        <v>503</v>
      </c>
      <c r="H121" s="211">
        <v>1</v>
      </c>
      <c r="I121" s="212"/>
      <c r="J121" s="213">
        <f>ROUND(I121*H121,2)</f>
        <v>0</v>
      </c>
      <c r="K121" s="214"/>
      <c r="L121" s="46"/>
      <c r="M121" s="215" t="s">
        <v>19</v>
      </c>
      <c r="N121" s="216" t="s">
        <v>45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504</v>
      </c>
      <c r="AT121" s="219" t="s">
        <v>121</v>
      </c>
      <c r="AU121" s="219" t="s">
        <v>84</v>
      </c>
      <c r="AY121" s="19" t="s">
        <v>119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82</v>
      </c>
      <c r="BK121" s="220">
        <f>ROUND(I121*H121,2)</f>
        <v>0</v>
      </c>
      <c r="BL121" s="19" t="s">
        <v>504</v>
      </c>
      <c r="BM121" s="219" t="s">
        <v>560</v>
      </c>
    </row>
    <row r="122" s="2" customFormat="1">
      <c r="A122" s="40"/>
      <c r="B122" s="41"/>
      <c r="C122" s="42"/>
      <c r="D122" s="221" t="s">
        <v>127</v>
      </c>
      <c r="E122" s="42"/>
      <c r="F122" s="222" t="s">
        <v>561</v>
      </c>
      <c r="G122" s="42"/>
      <c r="H122" s="42"/>
      <c r="I122" s="223"/>
      <c r="J122" s="42"/>
      <c r="K122" s="42"/>
      <c r="L122" s="46"/>
      <c r="M122" s="224"/>
      <c r="N122" s="22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127</v>
      </c>
      <c r="AU122" s="19" t="s">
        <v>84</v>
      </c>
    </row>
    <row r="123" s="13" customFormat="1">
      <c r="A123" s="13"/>
      <c r="B123" s="226"/>
      <c r="C123" s="227"/>
      <c r="D123" s="228" t="s">
        <v>129</v>
      </c>
      <c r="E123" s="229" t="s">
        <v>19</v>
      </c>
      <c r="F123" s="230" t="s">
        <v>562</v>
      </c>
      <c r="G123" s="227"/>
      <c r="H123" s="231">
        <v>1</v>
      </c>
      <c r="I123" s="232"/>
      <c r="J123" s="227"/>
      <c r="K123" s="227"/>
      <c r="L123" s="233"/>
      <c r="M123" s="285"/>
      <c r="N123" s="286"/>
      <c r="O123" s="286"/>
      <c r="P123" s="286"/>
      <c r="Q123" s="286"/>
      <c r="R123" s="286"/>
      <c r="S123" s="286"/>
      <c r="T123" s="28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129</v>
      </c>
      <c r="AU123" s="237" t="s">
        <v>84</v>
      </c>
      <c r="AV123" s="13" t="s">
        <v>84</v>
      </c>
      <c r="AW123" s="13" t="s">
        <v>36</v>
      </c>
      <c r="AX123" s="13" t="s">
        <v>82</v>
      </c>
      <c r="AY123" s="237" t="s">
        <v>119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shJcp8KB7aOOA8cfYWDXll1Q1sPCAYwuGtQSd/faMh3f62GUGJ/C7qHw9kOfqn1BiFjCn4Y26B0SnED0AbjvA==" hashValue="uCCvAROaCkLlIugmuLOfVABhrwZEjv+AxTFR6RQ5SwjMYw+BiE6DpISA+BjUTcrLka0un5osZ57wGuwf3tgabQ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011114000"/>
    <hyperlink ref="F91" r:id="rId2" display="https://podminky.urs.cz/item/CS_URS_2021_02/012103000"/>
    <hyperlink ref="F96" r:id="rId3" display="https://podminky.urs.cz/item/CS_URS_2021_02/012203000"/>
    <hyperlink ref="F98" r:id="rId4" display="https://podminky.urs.cz/item/CS_URS_2021_02/012303000"/>
    <hyperlink ref="F103" r:id="rId5" display="https://podminky.urs.cz/item/CS_URS_2021_02/013244000"/>
    <hyperlink ref="F105" r:id="rId6" display="https://podminky.urs.cz/item/CS_URS_2021_02/013254000"/>
    <hyperlink ref="F107" r:id="rId7" display="https://podminky.urs.cz/item/CS_URS_2021_02/013274000"/>
    <hyperlink ref="F109" r:id="rId8" display="https://podminky.urs.cz/item/CS_URS_2021_02/013284000"/>
    <hyperlink ref="F112" r:id="rId9" display="https://podminky.urs.cz/item/CS_URS_2021_02/030001000"/>
    <hyperlink ref="F116" r:id="rId10" display="https://podminky.urs.cz/item/CS_URS_2021_02/060001000"/>
    <hyperlink ref="F119" r:id="rId11" display="https://podminky.urs.cz/item/CS_URS_2021_02/071002000"/>
    <hyperlink ref="F122" r:id="rId12" display="https://podminky.urs.cz/item/CS_URS_2021_02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563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564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565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566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567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568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569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570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571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572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573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574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575</v>
      </c>
      <c r="F19" s="299" t="s">
        <v>576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577</v>
      </c>
      <c r="F20" s="299" t="s">
        <v>578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579</v>
      </c>
      <c r="F21" s="299" t="s">
        <v>580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581</v>
      </c>
      <c r="F22" s="299" t="s">
        <v>582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583</v>
      </c>
      <c r="F23" s="299" t="s">
        <v>584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585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586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587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588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589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590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591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592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593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105</v>
      </c>
      <c r="F36" s="299"/>
      <c r="G36" s="299" t="s">
        <v>594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595</v>
      </c>
      <c r="F37" s="299"/>
      <c r="G37" s="299" t="s">
        <v>596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597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598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106</v>
      </c>
      <c r="F40" s="299"/>
      <c r="G40" s="299" t="s">
        <v>599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107</v>
      </c>
      <c r="F41" s="299"/>
      <c r="G41" s="299" t="s">
        <v>600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601</v>
      </c>
      <c r="F42" s="299"/>
      <c r="G42" s="299" t="s">
        <v>602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603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604</v>
      </c>
      <c r="F44" s="299"/>
      <c r="G44" s="299" t="s">
        <v>605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109</v>
      </c>
      <c r="F45" s="299"/>
      <c r="G45" s="299" t="s">
        <v>606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607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608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609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610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611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612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613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614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615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616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617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618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619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620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621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622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623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624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625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626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627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628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629</v>
      </c>
      <c r="D76" s="317"/>
      <c r="E76" s="317"/>
      <c r="F76" s="317" t="s">
        <v>630</v>
      </c>
      <c r="G76" s="318"/>
      <c r="H76" s="317" t="s">
        <v>56</v>
      </c>
      <c r="I76" s="317" t="s">
        <v>59</v>
      </c>
      <c r="J76" s="317" t="s">
        <v>631</v>
      </c>
      <c r="K76" s="316"/>
    </row>
    <row r="77" s="1" customFormat="1" ht="17.25" customHeight="1">
      <c r="B77" s="314"/>
      <c r="C77" s="319" t="s">
        <v>632</v>
      </c>
      <c r="D77" s="319"/>
      <c r="E77" s="319"/>
      <c r="F77" s="320" t="s">
        <v>633</v>
      </c>
      <c r="G77" s="321"/>
      <c r="H77" s="319"/>
      <c r="I77" s="319"/>
      <c r="J77" s="319" t="s">
        <v>634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635</v>
      </c>
      <c r="G79" s="326"/>
      <c r="H79" s="302" t="s">
        <v>636</v>
      </c>
      <c r="I79" s="302" t="s">
        <v>637</v>
      </c>
      <c r="J79" s="302">
        <v>20</v>
      </c>
      <c r="K79" s="316"/>
    </row>
    <row r="80" s="1" customFormat="1" ht="15" customHeight="1">
      <c r="B80" s="314"/>
      <c r="C80" s="302" t="s">
        <v>638</v>
      </c>
      <c r="D80" s="302"/>
      <c r="E80" s="302"/>
      <c r="F80" s="325" t="s">
        <v>635</v>
      </c>
      <c r="G80" s="326"/>
      <c r="H80" s="302" t="s">
        <v>639</v>
      </c>
      <c r="I80" s="302" t="s">
        <v>637</v>
      </c>
      <c r="J80" s="302">
        <v>120</v>
      </c>
      <c r="K80" s="316"/>
    </row>
    <row r="81" s="1" customFormat="1" ht="15" customHeight="1">
      <c r="B81" s="327"/>
      <c r="C81" s="302" t="s">
        <v>640</v>
      </c>
      <c r="D81" s="302"/>
      <c r="E81" s="302"/>
      <c r="F81" s="325" t="s">
        <v>641</v>
      </c>
      <c r="G81" s="326"/>
      <c r="H81" s="302" t="s">
        <v>642</v>
      </c>
      <c r="I81" s="302" t="s">
        <v>637</v>
      </c>
      <c r="J81" s="302">
        <v>50</v>
      </c>
      <c r="K81" s="316"/>
    </row>
    <row r="82" s="1" customFormat="1" ht="15" customHeight="1">
      <c r="B82" s="327"/>
      <c r="C82" s="302" t="s">
        <v>643</v>
      </c>
      <c r="D82" s="302"/>
      <c r="E82" s="302"/>
      <c r="F82" s="325" t="s">
        <v>635</v>
      </c>
      <c r="G82" s="326"/>
      <c r="H82" s="302" t="s">
        <v>644</v>
      </c>
      <c r="I82" s="302" t="s">
        <v>645</v>
      </c>
      <c r="J82" s="302"/>
      <c r="K82" s="316"/>
    </row>
    <row r="83" s="1" customFormat="1" ht="15" customHeight="1">
      <c r="B83" s="327"/>
      <c r="C83" s="328" t="s">
        <v>646</v>
      </c>
      <c r="D83" s="328"/>
      <c r="E83" s="328"/>
      <c r="F83" s="329" t="s">
        <v>641</v>
      </c>
      <c r="G83" s="328"/>
      <c r="H83" s="328" t="s">
        <v>647</v>
      </c>
      <c r="I83" s="328" t="s">
        <v>637</v>
      </c>
      <c r="J83" s="328">
        <v>15</v>
      </c>
      <c r="K83" s="316"/>
    </row>
    <row r="84" s="1" customFormat="1" ht="15" customHeight="1">
      <c r="B84" s="327"/>
      <c r="C84" s="328" t="s">
        <v>648</v>
      </c>
      <c r="D84" s="328"/>
      <c r="E84" s="328"/>
      <c r="F84" s="329" t="s">
        <v>641</v>
      </c>
      <c r="G84" s="328"/>
      <c r="H84" s="328" t="s">
        <v>649</v>
      </c>
      <c r="I84" s="328" t="s">
        <v>637</v>
      </c>
      <c r="J84" s="328">
        <v>15</v>
      </c>
      <c r="K84" s="316"/>
    </row>
    <row r="85" s="1" customFormat="1" ht="15" customHeight="1">
      <c r="B85" s="327"/>
      <c r="C85" s="328" t="s">
        <v>650</v>
      </c>
      <c r="D85" s="328"/>
      <c r="E85" s="328"/>
      <c r="F85" s="329" t="s">
        <v>641</v>
      </c>
      <c r="G85" s="328"/>
      <c r="H85" s="328" t="s">
        <v>651</v>
      </c>
      <c r="I85" s="328" t="s">
        <v>637</v>
      </c>
      <c r="J85" s="328">
        <v>20</v>
      </c>
      <c r="K85" s="316"/>
    </row>
    <row r="86" s="1" customFormat="1" ht="15" customHeight="1">
      <c r="B86" s="327"/>
      <c r="C86" s="328" t="s">
        <v>652</v>
      </c>
      <c r="D86" s="328"/>
      <c r="E86" s="328"/>
      <c r="F86" s="329" t="s">
        <v>641</v>
      </c>
      <c r="G86" s="328"/>
      <c r="H86" s="328" t="s">
        <v>653</v>
      </c>
      <c r="I86" s="328" t="s">
        <v>637</v>
      </c>
      <c r="J86" s="328">
        <v>20</v>
      </c>
      <c r="K86" s="316"/>
    </row>
    <row r="87" s="1" customFormat="1" ht="15" customHeight="1">
      <c r="B87" s="327"/>
      <c r="C87" s="302" t="s">
        <v>654</v>
      </c>
      <c r="D87" s="302"/>
      <c r="E87" s="302"/>
      <c r="F87" s="325" t="s">
        <v>641</v>
      </c>
      <c r="G87" s="326"/>
      <c r="H87" s="302" t="s">
        <v>655</v>
      </c>
      <c r="I87" s="302" t="s">
        <v>637</v>
      </c>
      <c r="J87" s="302">
        <v>50</v>
      </c>
      <c r="K87" s="316"/>
    </row>
    <row r="88" s="1" customFormat="1" ht="15" customHeight="1">
      <c r="B88" s="327"/>
      <c r="C88" s="302" t="s">
        <v>656</v>
      </c>
      <c r="D88" s="302"/>
      <c r="E88" s="302"/>
      <c r="F88" s="325" t="s">
        <v>641</v>
      </c>
      <c r="G88" s="326"/>
      <c r="H88" s="302" t="s">
        <v>657</v>
      </c>
      <c r="I88" s="302" t="s">
        <v>637</v>
      </c>
      <c r="J88" s="302">
        <v>20</v>
      </c>
      <c r="K88" s="316"/>
    </row>
    <row r="89" s="1" customFormat="1" ht="15" customHeight="1">
      <c r="B89" s="327"/>
      <c r="C89" s="302" t="s">
        <v>658</v>
      </c>
      <c r="D89" s="302"/>
      <c r="E89" s="302"/>
      <c r="F89" s="325" t="s">
        <v>641</v>
      </c>
      <c r="G89" s="326"/>
      <c r="H89" s="302" t="s">
        <v>659</v>
      </c>
      <c r="I89" s="302" t="s">
        <v>637</v>
      </c>
      <c r="J89" s="302">
        <v>20</v>
      </c>
      <c r="K89" s="316"/>
    </row>
    <row r="90" s="1" customFormat="1" ht="15" customHeight="1">
      <c r="B90" s="327"/>
      <c r="C90" s="302" t="s">
        <v>660</v>
      </c>
      <c r="D90" s="302"/>
      <c r="E90" s="302"/>
      <c r="F90" s="325" t="s">
        <v>641</v>
      </c>
      <c r="G90" s="326"/>
      <c r="H90" s="302" t="s">
        <v>661</v>
      </c>
      <c r="I90" s="302" t="s">
        <v>637</v>
      </c>
      <c r="J90" s="302">
        <v>50</v>
      </c>
      <c r="K90" s="316"/>
    </row>
    <row r="91" s="1" customFormat="1" ht="15" customHeight="1">
      <c r="B91" s="327"/>
      <c r="C91" s="302" t="s">
        <v>662</v>
      </c>
      <c r="D91" s="302"/>
      <c r="E91" s="302"/>
      <c r="F91" s="325" t="s">
        <v>641</v>
      </c>
      <c r="G91" s="326"/>
      <c r="H91" s="302" t="s">
        <v>662</v>
      </c>
      <c r="I91" s="302" t="s">
        <v>637</v>
      </c>
      <c r="J91" s="302">
        <v>50</v>
      </c>
      <c r="K91" s="316"/>
    </row>
    <row r="92" s="1" customFormat="1" ht="15" customHeight="1">
      <c r="B92" s="327"/>
      <c r="C92" s="302" t="s">
        <v>663</v>
      </c>
      <c r="D92" s="302"/>
      <c r="E92" s="302"/>
      <c r="F92" s="325" t="s">
        <v>641</v>
      </c>
      <c r="G92" s="326"/>
      <c r="H92" s="302" t="s">
        <v>664</v>
      </c>
      <c r="I92" s="302" t="s">
        <v>637</v>
      </c>
      <c r="J92" s="302">
        <v>255</v>
      </c>
      <c r="K92" s="316"/>
    </row>
    <row r="93" s="1" customFormat="1" ht="15" customHeight="1">
      <c r="B93" s="327"/>
      <c r="C93" s="302" t="s">
        <v>665</v>
      </c>
      <c r="D93" s="302"/>
      <c r="E93" s="302"/>
      <c r="F93" s="325" t="s">
        <v>635</v>
      </c>
      <c r="G93" s="326"/>
      <c r="H93" s="302" t="s">
        <v>666</v>
      </c>
      <c r="I93" s="302" t="s">
        <v>667</v>
      </c>
      <c r="J93" s="302"/>
      <c r="K93" s="316"/>
    </row>
    <row r="94" s="1" customFormat="1" ht="15" customHeight="1">
      <c r="B94" s="327"/>
      <c r="C94" s="302" t="s">
        <v>668</v>
      </c>
      <c r="D94" s="302"/>
      <c r="E94" s="302"/>
      <c r="F94" s="325" t="s">
        <v>635</v>
      </c>
      <c r="G94" s="326"/>
      <c r="H94" s="302" t="s">
        <v>669</v>
      </c>
      <c r="I94" s="302" t="s">
        <v>670</v>
      </c>
      <c r="J94" s="302"/>
      <c r="K94" s="316"/>
    </row>
    <row r="95" s="1" customFormat="1" ht="15" customHeight="1">
      <c r="B95" s="327"/>
      <c r="C95" s="302" t="s">
        <v>671</v>
      </c>
      <c r="D95" s="302"/>
      <c r="E95" s="302"/>
      <c r="F95" s="325" t="s">
        <v>635</v>
      </c>
      <c r="G95" s="326"/>
      <c r="H95" s="302" t="s">
        <v>671</v>
      </c>
      <c r="I95" s="302" t="s">
        <v>670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635</v>
      </c>
      <c r="G96" s="326"/>
      <c r="H96" s="302" t="s">
        <v>672</v>
      </c>
      <c r="I96" s="302" t="s">
        <v>670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635</v>
      </c>
      <c r="G97" s="326"/>
      <c r="H97" s="302" t="s">
        <v>673</v>
      </c>
      <c r="I97" s="302" t="s">
        <v>670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674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629</v>
      </c>
      <c r="D103" s="317"/>
      <c r="E103" s="317"/>
      <c r="F103" s="317" t="s">
        <v>630</v>
      </c>
      <c r="G103" s="318"/>
      <c r="H103" s="317" t="s">
        <v>56</v>
      </c>
      <c r="I103" s="317" t="s">
        <v>59</v>
      </c>
      <c r="J103" s="317" t="s">
        <v>631</v>
      </c>
      <c r="K103" s="316"/>
    </row>
    <row r="104" s="1" customFormat="1" ht="17.25" customHeight="1">
      <c r="B104" s="314"/>
      <c r="C104" s="319" t="s">
        <v>632</v>
      </c>
      <c r="D104" s="319"/>
      <c r="E104" s="319"/>
      <c r="F104" s="320" t="s">
        <v>633</v>
      </c>
      <c r="G104" s="321"/>
      <c r="H104" s="319"/>
      <c r="I104" s="319"/>
      <c r="J104" s="319" t="s">
        <v>634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635</v>
      </c>
      <c r="G106" s="302"/>
      <c r="H106" s="302" t="s">
        <v>675</v>
      </c>
      <c r="I106" s="302" t="s">
        <v>637</v>
      </c>
      <c r="J106" s="302">
        <v>20</v>
      </c>
      <c r="K106" s="316"/>
    </row>
    <row r="107" s="1" customFormat="1" ht="15" customHeight="1">
      <c r="B107" s="314"/>
      <c r="C107" s="302" t="s">
        <v>638</v>
      </c>
      <c r="D107" s="302"/>
      <c r="E107" s="302"/>
      <c r="F107" s="325" t="s">
        <v>635</v>
      </c>
      <c r="G107" s="302"/>
      <c r="H107" s="302" t="s">
        <v>675</v>
      </c>
      <c r="I107" s="302" t="s">
        <v>637</v>
      </c>
      <c r="J107" s="302">
        <v>120</v>
      </c>
      <c r="K107" s="316"/>
    </row>
    <row r="108" s="1" customFormat="1" ht="15" customHeight="1">
      <c r="B108" s="327"/>
      <c r="C108" s="302" t="s">
        <v>640</v>
      </c>
      <c r="D108" s="302"/>
      <c r="E108" s="302"/>
      <c r="F108" s="325" t="s">
        <v>641</v>
      </c>
      <c r="G108" s="302"/>
      <c r="H108" s="302" t="s">
        <v>675</v>
      </c>
      <c r="I108" s="302" t="s">
        <v>637</v>
      </c>
      <c r="J108" s="302">
        <v>50</v>
      </c>
      <c r="K108" s="316"/>
    </row>
    <row r="109" s="1" customFormat="1" ht="15" customHeight="1">
      <c r="B109" s="327"/>
      <c r="C109" s="302" t="s">
        <v>643</v>
      </c>
      <c r="D109" s="302"/>
      <c r="E109" s="302"/>
      <c r="F109" s="325" t="s">
        <v>635</v>
      </c>
      <c r="G109" s="302"/>
      <c r="H109" s="302" t="s">
        <v>675</v>
      </c>
      <c r="I109" s="302" t="s">
        <v>645</v>
      </c>
      <c r="J109" s="302"/>
      <c r="K109" s="316"/>
    </row>
    <row r="110" s="1" customFormat="1" ht="15" customHeight="1">
      <c r="B110" s="327"/>
      <c r="C110" s="302" t="s">
        <v>654</v>
      </c>
      <c r="D110" s="302"/>
      <c r="E110" s="302"/>
      <c r="F110" s="325" t="s">
        <v>641</v>
      </c>
      <c r="G110" s="302"/>
      <c r="H110" s="302" t="s">
        <v>675</v>
      </c>
      <c r="I110" s="302" t="s">
        <v>637</v>
      </c>
      <c r="J110" s="302">
        <v>50</v>
      </c>
      <c r="K110" s="316"/>
    </row>
    <row r="111" s="1" customFormat="1" ht="15" customHeight="1">
      <c r="B111" s="327"/>
      <c r="C111" s="302" t="s">
        <v>662</v>
      </c>
      <c r="D111" s="302"/>
      <c r="E111" s="302"/>
      <c r="F111" s="325" t="s">
        <v>641</v>
      </c>
      <c r="G111" s="302"/>
      <c r="H111" s="302" t="s">
        <v>675</v>
      </c>
      <c r="I111" s="302" t="s">
        <v>637</v>
      </c>
      <c r="J111" s="302">
        <v>50</v>
      </c>
      <c r="K111" s="316"/>
    </row>
    <row r="112" s="1" customFormat="1" ht="15" customHeight="1">
      <c r="B112" s="327"/>
      <c r="C112" s="302" t="s">
        <v>660</v>
      </c>
      <c r="D112" s="302"/>
      <c r="E112" s="302"/>
      <c r="F112" s="325" t="s">
        <v>641</v>
      </c>
      <c r="G112" s="302"/>
      <c r="H112" s="302" t="s">
        <v>675</v>
      </c>
      <c r="I112" s="302" t="s">
        <v>637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635</v>
      </c>
      <c r="G113" s="302"/>
      <c r="H113" s="302" t="s">
        <v>676</v>
      </c>
      <c r="I113" s="302" t="s">
        <v>637</v>
      </c>
      <c r="J113" s="302">
        <v>20</v>
      </c>
      <c r="K113" s="316"/>
    </row>
    <row r="114" s="1" customFormat="1" ht="15" customHeight="1">
      <c r="B114" s="327"/>
      <c r="C114" s="302" t="s">
        <v>677</v>
      </c>
      <c r="D114" s="302"/>
      <c r="E114" s="302"/>
      <c r="F114" s="325" t="s">
        <v>635</v>
      </c>
      <c r="G114" s="302"/>
      <c r="H114" s="302" t="s">
        <v>678</v>
      </c>
      <c r="I114" s="302" t="s">
        <v>637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635</v>
      </c>
      <c r="G115" s="302"/>
      <c r="H115" s="302" t="s">
        <v>679</v>
      </c>
      <c r="I115" s="302" t="s">
        <v>670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635</v>
      </c>
      <c r="G116" s="302"/>
      <c r="H116" s="302" t="s">
        <v>680</v>
      </c>
      <c r="I116" s="302" t="s">
        <v>670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635</v>
      </c>
      <c r="G117" s="302"/>
      <c r="H117" s="302" t="s">
        <v>681</v>
      </c>
      <c r="I117" s="302" t="s">
        <v>682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683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629</v>
      </c>
      <c r="D123" s="317"/>
      <c r="E123" s="317"/>
      <c r="F123" s="317" t="s">
        <v>630</v>
      </c>
      <c r="G123" s="318"/>
      <c r="H123" s="317" t="s">
        <v>56</v>
      </c>
      <c r="I123" s="317" t="s">
        <v>59</v>
      </c>
      <c r="J123" s="317" t="s">
        <v>631</v>
      </c>
      <c r="K123" s="346"/>
    </row>
    <row r="124" s="1" customFormat="1" ht="17.25" customHeight="1">
      <c r="B124" s="345"/>
      <c r="C124" s="319" t="s">
        <v>632</v>
      </c>
      <c r="D124" s="319"/>
      <c r="E124" s="319"/>
      <c r="F124" s="320" t="s">
        <v>633</v>
      </c>
      <c r="G124" s="321"/>
      <c r="H124" s="319"/>
      <c r="I124" s="319"/>
      <c r="J124" s="319" t="s">
        <v>634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638</v>
      </c>
      <c r="D126" s="324"/>
      <c r="E126" s="324"/>
      <c r="F126" s="325" t="s">
        <v>635</v>
      </c>
      <c r="G126" s="302"/>
      <c r="H126" s="302" t="s">
        <v>675</v>
      </c>
      <c r="I126" s="302" t="s">
        <v>637</v>
      </c>
      <c r="J126" s="302">
        <v>120</v>
      </c>
      <c r="K126" s="350"/>
    </row>
    <row r="127" s="1" customFormat="1" ht="15" customHeight="1">
      <c r="B127" s="347"/>
      <c r="C127" s="302" t="s">
        <v>684</v>
      </c>
      <c r="D127" s="302"/>
      <c r="E127" s="302"/>
      <c r="F127" s="325" t="s">
        <v>635</v>
      </c>
      <c r="G127" s="302"/>
      <c r="H127" s="302" t="s">
        <v>685</v>
      </c>
      <c r="I127" s="302" t="s">
        <v>637</v>
      </c>
      <c r="J127" s="302" t="s">
        <v>686</v>
      </c>
      <c r="K127" s="350"/>
    </row>
    <row r="128" s="1" customFormat="1" ht="15" customHeight="1">
      <c r="B128" s="347"/>
      <c r="C128" s="302" t="s">
        <v>583</v>
      </c>
      <c r="D128" s="302"/>
      <c r="E128" s="302"/>
      <c r="F128" s="325" t="s">
        <v>635</v>
      </c>
      <c r="G128" s="302"/>
      <c r="H128" s="302" t="s">
        <v>687</v>
      </c>
      <c r="I128" s="302" t="s">
        <v>637</v>
      </c>
      <c r="J128" s="302" t="s">
        <v>686</v>
      </c>
      <c r="K128" s="350"/>
    </row>
    <row r="129" s="1" customFormat="1" ht="15" customHeight="1">
      <c r="B129" s="347"/>
      <c r="C129" s="302" t="s">
        <v>646</v>
      </c>
      <c r="D129" s="302"/>
      <c r="E129" s="302"/>
      <c r="F129" s="325" t="s">
        <v>641</v>
      </c>
      <c r="G129" s="302"/>
      <c r="H129" s="302" t="s">
        <v>647</v>
      </c>
      <c r="I129" s="302" t="s">
        <v>637</v>
      </c>
      <c r="J129" s="302">
        <v>15</v>
      </c>
      <c r="K129" s="350"/>
    </row>
    <row r="130" s="1" customFormat="1" ht="15" customHeight="1">
      <c r="B130" s="347"/>
      <c r="C130" s="328" t="s">
        <v>648</v>
      </c>
      <c r="D130" s="328"/>
      <c r="E130" s="328"/>
      <c r="F130" s="329" t="s">
        <v>641</v>
      </c>
      <c r="G130" s="328"/>
      <c r="H130" s="328" t="s">
        <v>649</v>
      </c>
      <c r="I130" s="328" t="s">
        <v>637</v>
      </c>
      <c r="J130" s="328">
        <v>15</v>
      </c>
      <c r="K130" s="350"/>
    </row>
    <row r="131" s="1" customFormat="1" ht="15" customHeight="1">
      <c r="B131" s="347"/>
      <c r="C131" s="328" t="s">
        <v>650</v>
      </c>
      <c r="D131" s="328"/>
      <c r="E131" s="328"/>
      <c r="F131" s="329" t="s">
        <v>641</v>
      </c>
      <c r="G131" s="328"/>
      <c r="H131" s="328" t="s">
        <v>651</v>
      </c>
      <c r="I131" s="328" t="s">
        <v>637</v>
      </c>
      <c r="J131" s="328">
        <v>20</v>
      </c>
      <c r="K131" s="350"/>
    </row>
    <row r="132" s="1" customFormat="1" ht="15" customHeight="1">
      <c r="B132" s="347"/>
      <c r="C132" s="328" t="s">
        <v>652</v>
      </c>
      <c r="D132" s="328"/>
      <c r="E132" s="328"/>
      <c r="F132" s="329" t="s">
        <v>641</v>
      </c>
      <c r="G132" s="328"/>
      <c r="H132" s="328" t="s">
        <v>653</v>
      </c>
      <c r="I132" s="328" t="s">
        <v>637</v>
      </c>
      <c r="J132" s="328">
        <v>20</v>
      </c>
      <c r="K132" s="350"/>
    </row>
    <row r="133" s="1" customFormat="1" ht="15" customHeight="1">
      <c r="B133" s="347"/>
      <c r="C133" s="302" t="s">
        <v>640</v>
      </c>
      <c r="D133" s="302"/>
      <c r="E133" s="302"/>
      <c r="F133" s="325" t="s">
        <v>641</v>
      </c>
      <c r="G133" s="302"/>
      <c r="H133" s="302" t="s">
        <v>675</v>
      </c>
      <c r="I133" s="302" t="s">
        <v>637</v>
      </c>
      <c r="J133" s="302">
        <v>50</v>
      </c>
      <c r="K133" s="350"/>
    </row>
    <row r="134" s="1" customFormat="1" ht="15" customHeight="1">
      <c r="B134" s="347"/>
      <c r="C134" s="302" t="s">
        <v>654</v>
      </c>
      <c r="D134" s="302"/>
      <c r="E134" s="302"/>
      <c r="F134" s="325" t="s">
        <v>641</v>
      </c>
      <c r="G134" s="302"/>
      <c r="H134" s="302" t="s">
        <v>675</v>
      </c>
      <c r="I134" s="302" t="s">
        <v>637</v>
      </c>
      <c r="J134" s="302">
        <v>50</v>
      </c>
      <c r="K134" s="350"/>
    </row>
    <row r="135" s="1" customFormat="1" ht="15" customHeight="1">
      <c r="B135" s="347"/>
      <c r="C135" s="302" t="s">
        <v>660</v>
      </c>
      <c r="D135" s="302"/>
      <c r="E135" s="302"/>
      <c r="F135" s="325" t="s">
        <v>641</v>
      </c>
      <c r="G135" s="302"/>
      <c r="H135" s="302" t="s">
        <v>675</v>
      </c>
      <c r="I135" s="302" t="s">
        <v>637</v>
      </c>
      <c r="J135" s="302">
        <v>50</v>
      </c>
      <c r="K135" s="350"/>
    </row>
    <row r="136" s="1" customFormat="1" ht="15" customHeight="1">
      <c r="B136" s="347"/>
      <c r="C136" s="302" t="s">
        <v>662</v>
      </c>
      <c r="D136" s="302"/>
      <c r="E136" s="302"/>
      <c r="F136" s="325" t="s">
        <v>641</v>
      </c>
      <c r="G136" s="302"/>
      <c r="H136" s="302" t="s">
        <v>675</v>
      </c>
      <c r="I136" s="302" t="s">
        <v>637</v>
      </c>
      <c r="J136" s="302">
        <v>50</v>
      </c>
      <c r="K136" s="350"/>
    </row>
    <row r="137" s="1" customFormat="1" ht="15" customHeight="1">
      <c r="B137" s="347"/>
      <c r="C137" s="302" t="s">
        <v>663</v>
      </c>
      <c r="D137" s="302"/>
      <c r="E137" s="302"/>
      <c r="F137" s="325" t="s">
        <v>641</v>
      </c>
      <c r="G137" s="302"/>
      <c r="H137" s="302" t="s">
        <v>688</v>
      </c>
      <c r="I137" s="302" t="s">
        <v>637</v>
      </c>
      <c r="J137" s="302">
        <v>255</v>
      </c>
      <c r="K137" s="350"/>
    </row>
    <row r="138" s="1" customFormat="1" ht="15" customHeight="1">
      <c r="B138" s="347"/>
      <c r="C138" s="302" t="s">
        <v>665</v>
      </c>
      <c r="D138" s="302"/>
      <c r="E138" s="302"/>
      <c r="F138" s="325" t="s">
        <v>635</v>
      </c>
      <c r="G138" s="302"/>
      <c r="H138" s="302" t="s">
        <v>689</v>
      </c>
      <c r="I138" s="302" t="s">
        <v>667</v>
      </c>
      <c r="J138" s="302"/>
      <c r="K138" s="350"/>
    </row>
    <row r="139" s="1" customFormat="1" ht="15" customHeight="1">
      <c r="B139" s="347"/>
      <c r="C139" s="302" t="s">
        <v>668</v>
      </c>
      <c r="D139" s="302"/>
      <c r="E139" s="302"/>
      <c r="F139" s="325" t="s">
        <v>635</v>
      </c>
      <c r="G139" s="302"/>
      <c r="H139" s="302" t="s">
        <v>690</v>
      </c>
      <c r="I139" s="302" t="s">
        <v>670</v>
      </c>
      <c r="J139" s="302"/>
      <c r="K139" s="350"/>
    </row>
    <row r="140" s="1" customFormat="1" ht="15" customHeight="1">
      <c r="B140" s="347"/>
      <c r="C140" s="302" t="s">
        <v>671</v>
      </c>
      <c r="D140" s="302"/>
      <c r="E140" s="302"/>
      <c r="F140" s="325" t="s">
        <v>635</v>
      </c>
      <c r="G140" s="302"/>
      <c r="H140" s="302" t="s">
        <v>671</v>
      </c>
      <c r="I140" s="302" t="s">
        <v>670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635</v>
      </c>
      <c r="G141" s="302"/>
      <c r="H141" s="302" t="s">
        <v>691</v>
      </c>
      <c r="I141" s="302" t="s">
        <v>670</v>
      </c>
      <c r="J141" s="302"/>
      <c r="K141" s="350"/>
    </row>
    <row r="142" s="1" customFormat="1" ht="15" customHeight="1">
      <c r="B142" s="347"/>
      <c r="C142" s="302" t="s">
        <v>692</v>
      </c>
      <c r="D142" s="302"/>
      <c r="E142" s="302"/>
      <c r="F142" s="325" t="s">
        <v>635</v>
      </c>
      <c r="G142" s="302"/>
      <c r="H142" s="302" t="s">
        <v>693</v>
      </c>
      <c r="I142" s="302" t="s">
        <v>670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694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629</v>
      </c>
      <c r="D148" s="317"/>
      <c r="E148" s="317"/>
      <c r="F148" s="317" t="s">
        <v>630</v>
      </c>
      <c r="G148" s="318"/>
      <c r="H148" s="317" t="s">
        <v>56</v>
      </c>
      <c r="I148" s="317" t="s">
        <v>59</v>
      </c>
      <c r="J148" s="317" t="s">
        <v>631</v>
      </c>
      <c r="K148" s="316"/>
    </row>
    <row r="149" s="1" customFormat="1" ht="17.25" customHeight="1">
      <c r="B149" s="314"/>
      <c r="C149" s="319" t="s">
        <v>632</v>
      </c>
      <c r="D149" s="319"/>
      <c r="E149" s="319"/>
      <c r="F149" s="320" t="s">
        <v>633</v>
      </c>
      <c r="G149" s="321"/>
      <c r="H149" s="319"/>
      <c r="I149" s="319"/>
      <c r="J149" s="319" t="s">
        <v>634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638</v>
      </c>
      <c r="D151" s="302"/>
      <c r="E151" s="302"/>
      <c r="F151" s="355" t="s">
        <v>635</v>
      </c>
      <c r="G151" s="302"/>
      <c r="H151" s="354" t="s">
        <v>675</v>
      </c>
      <c r="I151" s="354" t="s">
        <v>637</v>
      </c>
      <c r="J151" s="354">
        <v>120</v>
      </c>
      <c r="K151" s="350"/>
    </row>
    <row r="152" s="1" customFormat="1" ht="15" customHeight="1">
      <c r="B152" s="327"/>
      <c r="C152" s="354" t="s">
        <v>684</v>
      </c>
      <c r="D152" s="302"/>
      <c r="E152" s="302"/>
      <c r="F152" s="355" t="s">
        <v>635</v>
      </c>
      <c r="G152" s="302"/>
      <c r="H152" s="354" t="s">
        <v>695</v>
      </c>
      <c r="I152" s="354" t="s">
        <v>637</v>
      </c>
      <c r="J152" s="354" t="s">
        <v>686</v>
      </c>
      <c r="K152" s="350"/>
    </row>
    <row r="153" s="1" customFormat="1" ht="15" customHeight="1">
      <c r="B153" s="327"/>
      <c r="C153" s="354" t="s">
        <v>583</v>
      </c>
      <c r="D153" s="302"/>
      <c r="E153" s="302"/>
      <c r="F153" s="355" t="s">
        <v>635</v>
      </c>
      <c r="G153" s="302"/>
      <c r="H153" s="354" t="s">
        <v>696</v>
      </c>
      <c r="I153" s="354" t="s">
        <v>637</v>
      </c>
      <c r="J153" s="354" t="s">
        <v>686</v>
      </c>
      <c r="K153" s="350"/>
    </row>
    <row r="154" s="1" customFormat="1" ht="15" customHeight="1">
      <c r="B154" s="327"/>
      <c r="C154" s="354" t="s">
        <v>640</v>
      </c>
      <c r="D154" s="302"/>
      <c r="E154" s="302"/>
      <c r="F154" s="355" t="s">
        <v>641</v>
      </c>
      <c r="G154" s="302"/>
      <c r="H154" s="354" t="s">
        <v>675</v>
      </c>
      <c r="I154" s="354" t="s">
        <v>637</v>
      </c>
      <c r="J154" s="354">
        <v>50</v>
      </c>
      <c r="K154" s="350"/>
    </row>
    <row r="155" s="1" customFormat="1" ht="15" customHeight="1">
      <c r="B155" s="327"/>
      <c r="C155" s="354" t="s">
        <v>643</v>
      </c>
      <c r="D155" s="302"/>
      <c r="E155" s="302"/>
      <c r="F155" s="355" t="s">
        <v>635</v>
      </c>
      <c r="G155" s="302"/>
      <c r="H155" s="354" t="s">
        <v>675</v>
      </c>
      <c r="I155" s="354" t="s">
        <v>645</v>
      </c>
      <c r="J155" s="354"/>
      <c r="K155" s="350"/>
    </row>
    <row r="156" s="1" customFormat="1" ht="15" customHeight="1">
      <c r="B156" s="327"/>
      <c r="C156" s="354" t="s">
        <v>654</v>
      </c>
      <c r="D156" s="302"/>
      <c r="E156" s="302"/>
      <c r="F156" s="355" t="s">
        <v>641</v>
      </c>
      <c r="G156" s="302"/>
      <c r="H156" s="354" t="s">
        <v>675</v>
      </c>
      <c r="I156" s="354" t="s">
        <v>637</v>
      </c>
      <c r="J156" s="354">
        <v>50</v>
      </c>
      <c r="K156" s="350"/>
    </row>
    <row r="157" s="1" customFormat="1" ht="15" customHeight="1">
      <c r="B157" s="327"/>
      <c r="C157" s="354" t="s">
        <v>662</v>
      </c>
      <c r="D157" s="302"/>
      <c r="E157" s="302"/>
      <c r="F157" s="355" t="s">
        <v>641</v>
      </c>
      <c r="G157" s="302"/>
      <c r="H157" s="354" t="s">
        <v>675</v>
      </c>
      <c r="I157" s="354" t="s">
        <v>637</v>
      </c>
      <c r="J157" s="354">
        <v>50</v>
      </c>
      <c r="K157" s="350"/>
    </row>
    <row r="158" s="1" customFormat="1" ht="15" customHeight="1">
      <c r="B158" s="327"/>
      <c r="C158" s="354" t="s">
        <v>660</v>
      </c>
      <c r="D158" s="302"/>
      <c r="E158" s="302"/>
      <c r="F158" s="355" t="s">
        <v>641</v>
      </c>
      <c r="G158" s="302"/>
      <c r="H158" s="354" t="s">
        <v>675</v>
      </c>
      <c r="I158" s="354" t="s">
        <v>637</v>
      </c>
      <c r="J158" s="354">
        <v>50</v>
      </c>
      <c r="K158" s="350"/>
    </row>
    <row r="159" s="1" customFormat="1" ht="15" customHeight="1">
      <c r="B159" s="327"/>
      <c r="C159" s="354" t="s">
        <v>92</v>
      </c>
      <c r="D159" s="302"/>
      <c r="E159" s="302"/>
      <c r="F159" s="355" t="s">
        <v>635</v>
      </c>
      <c r="G159" s="302"/>
      <c r="H159" s="354" t="s">
        <v>697</v>
      </c>
      <c r="I159" s="354" t="s">
        <v>637</v>
      </c>
      <c r="J159" s="354" t="s">
        <v>698</v>
      </c>
      <c r="K159" s="350"/>
    </row>
    <row r="160" s="1" customFormat="1" ht="15" customHeight="1">
      <c r="B160" s="327"/>
      <c r="C160" s="354" t="s">
        <v>699</v>
      </c>
      <c r="D160" s="302"/>
      <c r="E160" s="302"/>
      <c r="F160" s="355" t="s">
        <v>635</v>
      </c>
      <c r="G160" s="302"/>
      <c r="H160" s="354" t="s">
        <v>700</v>
      </c>
      <c r="I160" s="354" t="s">
        <v>670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701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629</v>
      </c>
      <c r="D166" s="317"/>
      <c r="E166" s="317"/>
      <c r="F166" s="317" t="s">
        <v>630</v>
      </c>
      <c r="G166" s="359"/>
      <c r="H166" s="360" t="s">
        <v>56</v>
      </c>
      <c r="I166" s="360" t="s">
        <v>59</v>
      </c>
      <c r="J166" s="317" t="s">
        <v>631</v>
      </c>
      <c r="K166" s="294"/>
    </row>
    <row r="167" s="1" customFormat="1" ht="17.25" customHeight="1">
      <c r="B167" s="295"/>
      <c r="C167" s="319" t="s">
        <v>632</v>
      </c>
      <c r="D167" s="319"/>
      <c r="E167" s="319"/>
      <c r="F167" s="320" t="s">
        <v>633</v>
      </c>
      <c r="G167" s="361"/>
      <c r="H167" s="362"/>
      <c r="I167" s="362"/>
      <c r="J167" s="319" t="s">
        <v>634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638</v>
      </c>
      <c r="D169" s="302"/>
      <c r="E169" s="302"/>
      <c r="F169" s="325" t="s">
        <v>635</v>
      </c>
      <c r="G169" s="302"/>
      <c r="H169" s="302" t="s">
        <v>675</v>
      </c>
      <c r="I169" s="302" t="s">
        <v>637</v>
      </c>
      <c r="J169" s="302">
        <v>120</v>
      </c>
      <c r="K169" s="350"/>
    </row>
    <row r="170" s="1" customFormat="1" ht="15" customHeight="1">
      <c r="B170" s="327"/>
      <c r="C170" s="302" t="s">
        <v>684</v>
      </c>
      <c r="D170" s="302"/>
      <c r="E170" s="302"/>
      <c r="F170" s="325" t="s">
        <v>635</v>
      </c>
      <c r="G170" s="302"/>
      <c r="H170" s="302" t="s">
        <v>685</v>
      </c>
      <c r="I170" s="302" t="s">
        <v>637</v>
      </c>
      <c r="J170" s="302" t="s">
        <v>686</v>
      </c>
      <c r="K170" s="350"/>
    </row>
    <row r="171" s="1" customFormat="1" ht="15" customHeight="1">
      <c r="B171" s="327"/>
      <c r="C171" s="302" t="s">
        <v>583</v>
      </c>
      <c r="D171" s="302"/>
      <c r="E171" s="302"/>
      <c r="F171" s="325" t="s">
        <v>635</v>
      </c>
      <c r="G171" s="302"/>
      <c r="H171" s="302" t="s">
        <v>702</v>
      </c>
      <c r="I171" s="302" t="s">
        <v>637</v>
      </c>
      <c r="J171" s="302" t="s">
        <v>686</v>
      </c>
      <c r="K171" s="350"/>
    </row>
    <row r="172" s="1" customFormat="1" ht="15" customHeight="1">
      <c r="B172" s="327"/>
      <c r="C172" s="302" t="s">
        <v>640</v>
      </c>
      <c r="D172" s="302"/>
      <c r="E172" s="302"/>
      <c r="F172" s="325" t="s">
        <v>641</v>
      </c>
      <c r="G172" s="302"/>
      <c r="H172" s="302" t="s">
        <v>702</v>
      </c>
      <c r="I172" s="302" t="s">
        <v>637</v>
      </c>
      <c r="J172" s="302">
        <v>50</v>
      </c>
      <c r="K172" s="350"/>
    </row>
    <row r="173" s="1" customFormat="1" ht="15" customHeight="1">
      <c r="B173" s="327"/>
      <c r="C173" s="302" t="s">
        <v>643</v>
      </c>
      <c r="D173" s="302"/>
      <c r="E173" s="302"/>
      <c r="F173" s="325" t="s">
        <v>635</v>
      </c>
      <c r="G173" s="302"/>
      <c r="H173" s="302" t="s">
        <v>702</v>
      </c>
      <c r="I173" s="302" t="s">
        <v>645</v>
      </c>
      <c r="J173" s="302"/>
      <c r="K173" s="350"/>
    </row>
    <row r="174" s="1" customFormat="1" ht="15" customHeight="1">
      <c r="B174" s="327"/>
      <c r="C174" s="302" t="s">
        <v>654</v>
      </c>
      <c r="D174" s="302"/>
      <c r="E174" s="302"/>
      <c r="F174" s="325" t="s">
        <v>641</v>
      </c>
      <c r="G174" s="302"/>
      <c r="H174" s="302" t="s">
        <v>702</v>
      </c>
      <c r="I174" s="302" t="s">
        <v>637</v>
      </c>
      <c r="J174" s="302">
        <v>50</v>
      </c>
      <c r="K174" s="350"/>
    </row>
    <row r="175" s="1" customFormat="1" ht="15" customHeight="1">
      <c r="B175" s="327"/>
      <c r="C175" s="302" t="s">
        <v>662</v>
      </c>
      <c r="D175" s="302"/>
      <c r="E175" s="302"/>
      <c r="F175" s="325" t="s">
        <v>641</v>
      </c>
      <c r="G175" s="302"/>
      <c r="H175" s="302" t="s">
        <v>702</v>
      </c>
      <c r="I175" s="302" t="s">
        <v>637</v>
      </c>
      <c r="J175" s="302">
        <v>50</v>
      </c>
      <c r="K175" s="350"/>
    </row>
    <row r="176" s="1" customFormat="1" ht="15" customHeight="1">
      <c r="B176" s="327"/>
      <c r="C176" s="302" t="s">
        <v>660</v>
      </c>
      <c r="D176" s="302"/>
      <c r="E176" s="302"/>
      <c r="F176" s="325" t="s">
        <v>641</v>
      </c>
      <c r="G176" s="302"/>
      <c r="H176" s="302" t="s">
        <v>702</v>
      </c>
      <c r="I176" s="302" t="s">
        <v>637</v>
      </c>
      <c r="J176" s="302">
        <v>50</v>
      </c>
      <c r="K176" s="350"/>
    </row>
    <row r="177" s="1" customFormat="1" ht="15" customHeight="1">
      <c r="B177" s="327"/>
      <c r="C177" s="302" t="s">
        <v>105</v>
      </c>
      <c r="D177" s="302"/>
      <c r="E177" s="302"/>
      <c r="F177" s="325" t="s">
        <v>635</v>
      </c>
      <c r="G177" s="302"/>
      <c r="H177" s="302" t="s">
        <v>703</v>
      </c>
      <c r="I177" s="302" t="s">
        <v>704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635</v>
      </c>
      <c r="G178" s="302"/>
      <c r="H178" s="302" t="s">
        <v>705</v>
      </c>
      <c r="I178" s="302" t="s">
        <v>706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635</v>
      </c>
      <c r="G179" s="302"/>
      <c r="H179" s="302" t="s">
        <v>707</v>
      </c>
      <c r="I179" s="302" t="s">
        <v>637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635</v>
      </c>
      <c r="G180" s="302"/>
      <c r="H180" s="302" t="s">
        <v>708</v>
      </c>
      <c r="I180" s="302" t="s">
        <v>637</v>
      </c>
      <c r="J180" s="302">
        <v>255</v>
      </c>
      <c r="K180" s="350"/>
    </row>
    <row r="181" s="1" customFormat="1" ht="15" customHeight="1">
      <c r="B181" s="327"/>
      <c r="C181" s="302" t="s">
        <v>106</v>
      </c>
      <c r="D181" s="302"/>
      <c r="E181" s="302"/>
      <c r="F181" s="325" t="s">
        <v>635</v>
      </c>
      <c r="G181" s="302"/>
      <c r="H181" s="302" t="s">
        <v>599</v>
      </c>
      <c r="I181" s="302" t="s">
        <v>637</v>
      </c>
      <c r="J181" s="302">
        <v>10</v>
      </c>
      <c r="K181" s="350"/>
    </row>
    <row r="182" s="1" customFormat="1" ht="15" customHeight="1">
      <c r="B182" s="327"/>
      <c r="C182" s="302" t="s">
        <v>107</v>
      </c>
      <c r="D182" s="302"/>
      <c r="E182" s="302"/>
      <c r="F182" s="325" t="s">
        <v>635</v>
      </c>
      <c r="G182" s="302"/>
      <c r="H182" s="302" t="s">
        <v>709</v>
      </c>
      <c r="I182" s="302" t="s">
        <v>670</v>
      </c>
      <c r="J182" s="302"/>
      <c r="K182" s="350"/>
    </row>
    <row r="183" s="1" customFormat="1" ht="15" customHeight="1">
      <c r="B183" s="327"/>
      <c r="C183" s="302" t="s">
        <v>710</v>
      </c>
      <c r="D183" s="302"/>
      <c r="E183" s="302"/>
      <c r="F183" s="325" t="s">
        <v>635</v>
      </c>
      <c r="G183" s="302"/>
      <c r="H183" s="302" t="s">
        <v>711</v>
      </c>
      <c r="I183" s="302" t="s">
        <v>670</v>
      </c>
      <c r="J183" s="302"/>
      <c r="K183" s="350"/>
    </row>
    <row r="184" s="1" customFormat="1" ht="15" customHeight="1">
      <c r="B184" s="327"/>
      <c r="C184" s="302" t="s">
        <v>699</v>
      </c>
      <c r="D184" s="302"/>
      <c r="E184" s="302"/>
      <c r="F184" s="325" t="s">
        <v>635</v>
      </c>
      <c r="G184" s="302"/>
      <c r="H184" s="302" t="s">
        <v>712</v>
      </c>
      <c r="I184" s="302" t="s">
        <v>670</v>
      </c>
      <c r="J184" s="302"/>
      <c r="K184" s="350"/>
    </row>
    <row r="185" s="1" customFormat="1" ht="15" customHeight="1">
      <c r="B185" s="327"/>
      <c r="C185" s="302" t="s">
        <v>109</v>
      </c>
      <c r="D185" s="302"/>
      <c r="E185" s="302"/>
      <c r="F185" s="325" t="s">
        <v>641</v>
      </c>
      <c r="G185" s="302"/>
      <c r="H185" s="302" t="s">
        <v>713</v>
      </c>
      <c r="I185" s="302" t="s">
        <v>637</v>
      </c>
      <c r="J185" s="302">
        <v>50</v>
      </c>
      <c r="K185" s="350"/>
    </row>
    <row r="186" s="1" customFormat="1" ht="15" customHeight="1">
      <c r="B186" s="327"/>
      <c r="C186" s="302" t="s">
        <v>714</v>
      </c>
      <c r="D186" s="302"/>
      <c r="E186" s="302"/>
      <c r="F186" s="325" t="s">
        <v>641</v>
      </c>
      <c r="G186" s="302"/>
      <c r="H186" s="302" t="s">
        <v>715</v>
      </c>
      <c r="I186" s="302" t="s">
        <v>716</v>
      </c>
      <c r="J186" s="302"/>
      <c r="K186" s="350"/>
    </row>
    <row r="187" s="1" customFormat="1" ht="15" customHeight="1">
      <c r="B187" s="327"/>
      <c r="C187" s="302" t="s">
        <v>717</v>
      </c>
      <c r="D187" s="302"/>
      <c r="E187" s="302"/>
      <c r="F187" s="325" t="s">
        <v>641</v>
      </c>
      <c r="G187" s="302"/>
      <c r="H187" s="302" t="s">
        <v>718</v>
      </c>
      <c r="I187" s="302" t="s">
        <v>716</v>
      </c>
      <c r="J187" s="302"/>
      <c r="K187" s="350"/>
    </row>
    <row r="188" s="1" customFormat="1" ht="15" customHeight="1">
      <c r="B188" s="327"/>
      <c r="C188" s="302" t="s">
        <v>719</v>
      </c>
      <c r="D188" s="302"/>
      <c r="E188" s="302"/>
      <c r="F188" s="325" t="s">
        <v>641</v>
      </c>
      <c r="G188" s="302"/>
      <c r="H188" s="302" t="s">
        <v>720</v>
      </c>
      <c r="I188" s="302" t="s">
        <v>716</v>
      </c>
      <c r="J188" s="302"/>
      <c r="K188" s="350"/>
    </row>
    <row r="189" s="1" customFormat="1" ht="15" customHeight="1">
      <c r="B189" s="327"/>
      <c r="C189" s="363" t="s">
        <v>721</v>
      </c>
      <c r="D189" s="302"/>
      <c r="E189" s="302"/>
      <c r="F189" s="325" t="s">
        <v>641</v>
      </c>
      <c r="G189" s="302"/>
      <c r="H189" s="302" t="s">
        <v>722</v>
      </c>
      <c r="I189" s="302" t="s">
        <v>723</v>
      </c>
      <c r="J189" s="364" t="s">
        <v>724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635</v>
      </c>
      <c r="G190" s="302"/>
      <c r="H190" s="299" t="s">
        <v>725</v>
      </c>
      <c r="I190" s="302" t="s">
        <v>726</v>
      </c>
      <c r="J190" s="302"/>
      <c r="K190" s="350"/>
    </row>
    <row r="191" s="1" customFormat="1" ht="15" customHeight="1">
      <c r="B191" s="327"/>
      <c r="C191" s="363" t="s">
        <v>727</v>
      </c>
      <c r="D191" s="302"/>
      <c r="E191" s="302"/>
      <c r="F191" s="325" t="s">
        <v>635</v>
      </c>
      <c r="G191" s="302"/>
      <c r="H191" s="302" t="s">
        <v>728</v>
      </c>
      <c r="I191" s="302" t="s">
        <v>670</v>
      </c>
      <c r="J191" s="302"/>
      <c r="K191" s="350"/>
    </row>
    <row r="192" s="1" customFormat="1" ht="15" customHeight="1">
      <c r="B192" s="327"/>
      <c r="C192" s="363" t="s">
        <v>729</v>
      </c>
      <c r="D192" s="302"/>
      <c r="E192" s="302"/>
      <c r="F192" s="325" t="s">
        <v>635</v>
      </c>
      <c r="G192" s="302"/>
      <c r="H192" s="302" t="s">
        <v>730</v>
      </c>
      <c r="I192" s="302" t="s">
        <v>670</v>
      </c>
      <c r="J192" s="302"/>
      <c r="K192" s="350"/>
    </row>
    <row r="193" s="1" customFormat="1" ht="15" customHeight="1">
      <c r="B193" s="327"/>
      <c r="C193" s="363" t="s">
        <v>731</v>
      </c>
      <c r="D193" s="302"/>
      <c r="E193" s="302"/>
      <c r="F193" s="325" t="s">
        <v>641</v>
      </c>
      <c r="G193" s="302"/>
      <c r="H193" s="302" t="s">
        <v>732</v>
      </c>
      <c r="I193" s="302" t="s">
        <v>670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733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734</v>
      </c>
      <c r="D200" s="366"/>
      <c r="E200" s="366"/>
      <c r="F200" s="366" t="s">
        <v>735</v>
      </c>
      <c r="G200" s="367"/>
      <c r="H200" s="366" t="s">
        <v>736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726</v>
      </c>
      <c r="D202" s="302"/>
      <c r="E202" s="302"/>
      <c r="F202" s="325" t="s">
        <v>45</v>
      </c>
      <c r="G202" s="302"/>
      <c r="H202" s="302" t="s">
        <v>737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738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739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740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741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682</v>
      </c>
      <c r="D208" s="302"/>
      <c r="E208" s="302"/>
      <c r="F208" s="325" t="s">
        <v>81</v>
      </c>
      <c r="G208" s="302"/>
      <c r="H208" s="302" t="s">
        <v>742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577</v>
      </c>
      <c r="G209" s="302"/>
      <c r="H209" s="302" t="s">
        <v>578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575</v>
      </c>
      <c r="G210" s="302"/>
      <c r="H210" s="302" t="s">
        <v>743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579</v>
      </c>
      <c r="G211" s="363"/>
      <c r="H211" s="354" t="s">
        <v>580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581</v>
      </c>
      <c r="G212" s="363"/>
      <c r="H212" s="354" t="s">
        <v>744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706</v>
      </c>
      <c r="D214" s="302"/>
      <c r="E214" s="302"/>
      <c r="F214" s="325">
        <v>1</v>
      </c>
      <c r="G214" s="363"/>
      <c r="H214" s="354" t="s">
        <v>745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746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747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748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michal.weber</dc:creator>
  <cp:lastModifiedBy>michal.weber</cp:lastModifiedBy>
  <dcterms:created xsi:type="dcterms:W3CDTF">2022-05-19T12:49:28Z</dcterms:created>
  <dcterms:modified xsi:type="dcterms:W3CDTF">2022-05-19T12:49:32Z</dcterms:modified>
</cp:coreProperties>
</file>