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" sheetId="1" r:id="rId1"/>
    <sheet name="rozpočet" sheetId="2" r:id="rId2"/>
    <sheet name="sanace" sheetId="3" r:id="rId3"/>
  </sheets>
  <definedNames/>
  <calcPr fullCalcOnLoad="1"/>
</workbook>
</file>

<file path=xl/sharedStrings.xml><?xml version="1.0" encoding="utf-8"?>
<sst xmlns="http://schemas.openxmlformats.org/spreadsheetml/2006/main" count="158" uniqueCount="107">
  <si>
    <t>MJ</t>
  </si>
  <si>
    <t xml:space="preserve">Zhotovitel: </t>
  </si>
  <si>
    <t>m2</t>
  </si>
  <si>
    <t>t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</si>
  <si>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</si>
  <si>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</si>
  <si>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</si>
  <si>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</si>
  <si>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</si>
  <si>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</si>
  <si>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</si>
  <si>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</si>
  <si>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</si>
  <si>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</si>
  <si>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</si>
  <si>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</si>
  <si>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</si>
  <si>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</si>
  <si>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</si>
  <si>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</si>
  <si>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</si>
  <si>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</si>
  <si>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</si>
  <si>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</si>
  <si>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</si>
  <si>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</si>
  <si>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</si>
  <si>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</si>
  <si>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</si>
  <si>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</si>
  <si>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</si>
  <si>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</si>
  <si>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</si>
  <si>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</si>
  <si>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</si>
  <si>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</si>
  <si>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</si>
  <si>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</si>
  <si>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</si>
  <si>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</si>
  <si>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</si>
  <si>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</si>
  <si>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</si>
  <si>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</si>
  <si>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</si>
  <si>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</si>
  <si>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</si>
  <si>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</si>
  <si>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</si>
  <si>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</si>
  <si>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</si>
  <si>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</si>
  <si>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</si>
  <si>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</si>
  <si>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</si>
  <si>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</si>
  <si>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</si>
  <si>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</si>
  <si>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</si>
  <si>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</si>
  <si>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</si>
  <si>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</si>
  <si>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</si>
  <si>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</si>
  <si>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frézování  asfalt. ploch, odvoz do 20km</t>
  </si>
  <si>
    <t>m3</t>
  </si>
  <si>
    <t xml:space="preserve">řezání asfaltového krytu vozovek do 50mm </t>
  </si>
  <si>
    <t>čištění vozovek samosběrem</t>
  </si>
  <si>
    <t>čištění krajnic od nánosu  tl do 100 mm s odvozem na skládku</t>
  </si>
  <si>
    <t xml:space="preserve">zpevnění krajnic z recyklátu do tl. 100mm  </t>
  </si>
  <si>
    <t>poplatky za likvidaci odpadu nekontaminovaných</t>
  </si>
  <si>
    <t>KSÚS Středočeského kraje příspěvková organizace</t>
  </si>
  <si>
    <t xml:space="preserve">Schválil </t>
  </si>
  <si>
    <t>Zpracoval</t>
  </si>
  <si>
    <t>vedoucí PÚ: Bohumil Taraba</t>
  </si>
  <si>
    <t>vedoucí TSÚ: Karel Motal</t>
  </si>
  <si>
    <t>015112</t>
  </si>
  <si>
    <t>SEPARAČNÍ GEOTEXTILIE</t>
  </si>
  <si>
    <t>agregovaná pol.</t>
  </si>
  <si>
    <t xml:space="preserve">Sanace konstrukčních vrstev tl. 350 mm  </t>
  </si>
  <si>
    <t>spojovací postřk z asfaltu do 0,5kg/m2</t>
  </si>
  <si>
    <t xml:space="preserve">vodorovné dopravní značení plastem strukturálně nehlučné- vodící proužky  V2 -12,5 </t>
  </si>
  <si>
    <t>čištění příkopu do 0,5m3/m s odvozem na skládku</t>
  </si>
  <si>
    <t>Číslo položky   OTSKP</t>
  </si>
  <si>
    <t>015130</t>
  </si>
  <si>
    <t>POPLATKY ZA LIKVIDACŮ ODPADŮ NEKONTAMINOVANÝCH - 17 03 02 VYBOURANÝ ASFALTOVÝ BETON BEZ DEHTU</t>
  </si>
  <si>
    <t>ODKOPÁVKY A PROKOPÁVKY OBECNÉ TŘ. III, ODVOZ DO 20KM</t>
  </si>
  <si>
    <t>SPOJOVACÍ POSTŘIK Z EMULZE DO 1,0KG/M2</t>
  </si>
  <si>
    <t xml:space="preserve">Celkem sanace   </t>
  </si>
  <si>
    <t>frézování spár š. do 10mm , hl. do 20mm</t>
  </si>
  <si>
    <t xml:space="preserve">Zalévání spár dilatační asf. zálivkou  </t>
  </si>
  <si>
    <t>VRSTVY PRO OBNOVU A OPRAVY Z KAMENIVA ZPEV CEMENTEM - TL. 150 MM</t>
  </si>
  <si>
    <t>VOZOVKOVÉ VRSTVY ZE ŠTĚRKODRTI TL.  200MM</t>
  </si>
  <si>
    <t>00066001</t>
  </si>
  <si>
    <t xml:space="preserve">Lokální sanace konstrukčních vrstevhl. 35cm - agregovaná položka                  </t>
  </si>
  <si>
    <t>574E46</t>
  </si>
  <si>
    <t>574A34</t>
  </si>
  <si>
    <t xml:space="preserve">asfalt. beton ACO 11S  50/70 tl. 40 mm,  </t>
  </si>
  <si>
    <t>asfaltový beton pro obrusné vrstvy  ACP 16+, 16S tl. 50mm</t>
  </si>
  <si>
    <t>III/24010 - II/240-Velké Přílepy-Otvovice-II/101 a III/24015 - II/240-Trněný Újezd-III/00723</t>
  </si>
  <si>
    <t xml:space="preserve">Objekt:   úsek 1 sil. III/24010 v km 3,964-5,019 </t>
  </si>
  <si>
    <t>oprava živičného krytu komunikací III. třídy</t>
  </si>
  <si>
    <t>Stavba: III/24010 - II/240-Velké Přílepy-Otvovice-II/101 a III/24015 - II/240-Trněný Újezd-III/00723</t>
  </si>
  <si>
    <t xml:space="preserve">oblast Kladno, okres Praha západ,  k.ú.Holubice, sil.III/24010 ve staničení km3,964 - km5,019 a sil. III/24015 ve staničení km2,791-3,181 </t>
  </si>
  <si>
    <t xml:space="preserve">  </t>
  </si>
  <si>
    <t>celková délka opravy komunikace je 1 453m, průměrná šiřka komunikace je 5,2m</t>
  </si>
  <si>
    <t xml:space="preserve">                úsek 2  sil.III/24015 km  2,768 - 3,157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</si>
</sst>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</numFmts>
  <fonts count="59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2"/>
      <color indexed="8"/>
      <name val="Book Antiqua"/>
      <family val="1"/>
    </font>
    <font>
      <b/>
      <sz val="12"/>
      <name val="Arial"/>
      <family val="2"/>
    </font>
    <font>
      <b/>
      <sz val="8"/>
      <name val="MS Sans Serif"/>
      <family val="0"/>
    </font>
    <font>
      <i/>
      <sz val="9"/>
      <name val="Arial CE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9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6" fontId="6" fillId="0" borderId="0" xfId="0" applyNumberFormat="1" applyFont="1" applyAlignment="1" applyProtection="1">
      <alignment horizontal="right" vertical="top"/>
      <protection/>
    </xf>
    <xf numFmtId="39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vertical="top"/>
      <protection/>
    </xf>
    <xf numFmtId="4" fontId="9" fillId="0" borderId="11" xfId="0" applyNumberFormat="1" applyFont="1" applyBorder="1" applyAlignment="1" applyProtection="1">
      <alignment vertical="top"/>
      <protection/>
    </xf>
    <xf numFmtId="0" fontId="10" fillId="33" borderId="12" xfId="0" applyFont="1" applyFill="1" applyBorder="1" applyAlignment="1" applyProtection="1">
      <alignment vertical="top"/>
      <protection/>
    </xf>
    <xf numFmtId="0" fontId="10" fillId="33" borderId="13" xfId="0" applyFont="1" applyFill="1" applyBorder="1" applyAlignment="1" applyProtection="1">
      <alignment vertical="top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vertical="top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vertical="top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vertical="top"/>
      <protection/>
    </xf>
    <xf numFmtId="0" fontId="10" fillId="0" borderId="18" xfId="0" applyFont="1" applyBorder="1" applyAlignment="1" applyProtection="1">
      <alignment horizontal="center" vertical="center"/>
      <protection/>
    </xf>
    <xf numFmtId="2" fontId="9" fillId="0" borderId="16" xfId="0" applyNumberFormat="1" applyFont="1" applyBorder="1" applyAlignment="1" applyProtection="1">
      <alignment vertical="top"/>
      <protection/>
    </xf>
    <xf numFmtId="2" fontId="9" fillId="0" borderId="18" xfId="0" applyNumberFormat="1" applyFont="1" applyBorder="1" applyAlignment="1" applyProtection="1">
      <alignment vertical="top"/>
      <protection/>
    </xf>
    <xf numFmtId="4" fontId="10" fillId="0" borderId="10" xfId="0" applyNumberFormat="1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horizontal="right" vertical="top"/>
      <protection/>
    </xf>
    <xf numFmtId="4" fontId="10" fillId="0" borderId="11" xfId="0" applyNumberFormat="1" applyFont="1" applyBorder="1" applyAlignment="1" applyProtection="1">
      <alignment vertical="top"/>
      <protection/>
    </xf>
    <xf numFmtId="4" fontId="9" fillId="0" borderId="19" xfId="0" applyNumberFormat="1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vertical="top"/>
      <protection/>
    </xf>
    <xf numFmtId="4" fontId="9" fillId="0" borderId="20" xfId="0" applyNumberFormat="1" applyFont="1" applyBorder="1" applyAlignment="1" applyProtection="1">
      <alignment horizontal="right" vertical="top"/>
      <protection/>
    </xf>
    <xf numFmtId="0" fontId="10" fillId="0" borderId="21" xfId="0" applyFont="1" applyBorder="1" applyAlignment="1" applyProtection="1">
      <alignment vertical="top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5" xfId="0" applyNumberFormat="1" applyFont="1" applyFill="1" applyBorder="1" applyAlignment="1" applyProtection="1">
      <alignment horizontal="center" vertical="center"/>
      <protection/>
    </xf>
    <xf numFmtId="49" fontId="16" fillId="34" borderId="16" xfId="0" applyNumberFormat="1" applyFont="1" applyFill="1" applyBorder="1" applyAlignment="1" applyProtection="1">
      <alignment horizontal="center" vertical="center"/>
      <protection/>
    </xf>
    <xf numFmtId="49" fontId="18" fillId="0" borderId="17" xfId="0" applyNumberFormat="1" applyFont="1" applyFill="1" applyBorder="1" applyAlignment="1" applyProtection="1">
      <alignment horizontal="left" vertical="center"/>
      <protection/>
    </xf>
    <xf numFmtId="49" fontId="9" fillId="0" borderId="18" xfId="0" applyNumberFormat="1" applyFont="1" applyFill="1" applyBorder="1" applyAlignment="1" applyProtection="1">
      <alignment horizontal="left" vertical="center"/>
      <protection/>
    </xf>
    <xf numFmtId="4" fontId="9" fillId="0" borderId="18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8" xfId="0" applyNumberFormat="1" applyFont="1" applyFill="1" applyBorder="1" applyAlignment="1" applyProtection="1">
      <alignment horizontal="right" vertical="center"/>
      <protection/>
    </xf>
    <xf numFmtId="49" fontId="9" fillId="0" borderId="11" xfId="0" applyNumberFormat="1" applyFont="1" applyFill="1" applyBorder="1" applyAlignment="1" applyProtection="1">
      <alignment horizontal="right"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4" fontId="18" fillId="34" borderId="18" xfId="0" applyNumberFormat="1" applyFont="1" applyFill="1" applyBorder="1" applyAlignment="1" applyProtection="1">
      <alignment horizontal="right"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4" fontId="18" fillId="34" borderId="11" xfId="0" applyNumberFormat="1" applyFont="1" applyFill="1" applyBorder="1" applyAlignment="1" applyProtection="1">
      <alignment horizontal="right" vertical="center"/>
      <protection/>
    </xf>
    <xf numFmtId="0" fontId="13" fillId="0" borderId="26" xfId="0" applyNumberFormat="1" applyFont="1" applyFill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2" fontId="9" fillId="0" borderId="18" xfId="0" applyNumberFormat="1" applyFont="1" applyBorder="1" applyAlignment="1" applyProtection="1">
      <alignment vertical="center"/>
      <protection/>
    </xf>
    <xf numFmtId="4" fontId="9" fillId="0" borderId="11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" fontId="10" fillId="0" borderId="17" xfId="0" applyNumberFormat="1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2" fontId="9" fillId="0" borderId="20" xfId="0" applyNumberFormat="1" applyFont="1" applyBorder="1" applyAlignment="1" applyProtection="1">
      <alignment vertical="top"/>
      <protection/>
    </xf>
    <xf numFmtId="4" fontId="9" fillId="0" borderId="27" xfId="0" applyNumberFormat="1" applyFont="1" applyBorder="1" applyAlignment="1" applyProtection="1">
      <alignment vertical="top"/>
      <protection/>
    </xf>
    <xf numFmtId="4" fontId="9" fillId="0" borderId="28" xfId="0" applyNumberFormat="1" applyFont="1" applyBorder="1" applyAlignment="1" applyProtection="1">
      <alignment vertical="top"/>
      <protection/>
    </xf>
    <xf numFmtId="0" fontId="10" fillId="0" borderId="29" xfId="0" applyFont="1" applyBorder="1" applyAlignment="1" applyProtection="1">
      <alignment vertical="top"/>
      <protection/>
    </xf>
    <xf numFmtId="4" fontId="9" fillId="0" borderId="29" xfId="0" applyNumberFormat="1" applyFont="1" applyBorder="1" applyAlignment="1" applyProtection="1">
      <alignment horizontal="right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26" xfId="0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horizontal="center" vertical="top" wrapText="1"/>
      <protection/>
    </xf>
    <xf numFmtId="0" fontId="0" fillId="0" borderId="26" xfId="0" applyBorder="1" applyAlignment="1" applyProtection="1">
      <alignment horizontal="center"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2" fontId="19" fillId="0" borderId="0" xfId="0" applyNumberFormat="1" applyFont="1" applyBorder="1" applyAlignment="1" applyProtection="1">
      <alignment horizontal="center" vertical="top"/>
      <protection/>
    </xf>
    <xf numFmtId="3" fontId="19" fillId="0" borderId="0" xfId="0" applyNumberFormat="1" applyFont="1" applyBorder="1" applyAlignment="1" applyProtection="1">
      <alignment vertical="top"/>
      <protection/>
    </xf>
    <xf numFmtId="0" fontId="19" fillId="0" borderId="0" xfId="0" applyFont="1" applyBorder="1" applyAlignment="1" applyProtection="1">
      <alignment vertical="top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19" fillId="0" borderId="26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3" fontId="19" fillId="0" borderId="0" xfId="0" applyNumberFormat="1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49" fontId="10" fillId="0" borderId="17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/>
      <protection/>
    </xf>
    <xf numFmtId="2" fontId="9" fillId="0" borderId="16" xfId="0" applyNumberFormat="1" applyFont="1" applyBorder="1" applyAlignment="1" applyProtection="1">
      <alignment horizontal="right" vertical="center"/>
      <protection/>
    </xf>
    <xf numFmtId="4" fontId="9" fillId="0" borderId="16" xfId="0" applyNumberFormat="1" applyFont="1" applyBorder="1" applyAlignment="1" applyProtection="1">
      <alignment horizontal="right" vertical="center"/>
      <protection/>
    </xf>
    <xf numFmtId="4" fontId="9" fillId="0" borderId="10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Alignment="1" applyProtection="1">
      <alignment vertical="top"/>
      <protection/>
    </xf>
    <xf numFmtId="10" fontId="0" fillId="0" borderId="0" xfId="46" applyNumberFormat="1" applyFont="1" applyAlignment="1" applyProtection="1">
      <alignment vertical="top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2" fontId="9" fillId="0" borderId="18" xfId="0" applyNumberFormat="1" applyFont="1" applyBorder="1" applyAlignment="1" applyProtection="1">
      <alignment horizontal="right" vertical="center"/>
      <protection/>
    </xf>
    <xf numFmtId="4" fontId="9" fillId="0" borderId="18" xfId="0" applyNumberFormat="1" applyFont="1" applyBorder="1" applyAlignment="1" applyProtection="1">
      <alignment horizontal="right" vertical="center"/>
      <protection/>
    </xf>
    <xf numFmtId="4" fontId="9" fillId="0" borderId="11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10" fontId="0" fillId="0" borderId="0" xfId="46" applyNumberFormat="1" applyFont="1" applyAlignment="1" applyProtection="1">
      <alignment horizontal="center" vertical="center"/>
      <protection/>
    </xf>
    <xf numFmtId="2" fontId="9" fillId="0" borderId="21" xfId="0" applyNumberFormat="1" applyFont="1" applyBorder="1" applyAlignment="1" applyProtection="1">
      <alignment horizontal="right" vertical="center"/>
      <protection/>
    </xf>
    <xf numFmtId="4" fontId="9" fillId="0" borderId="21" xfId="0" applyNumberFormat="1" applyFont="1" applyBorder="1" applyAlignment="1" applyProtection="1">
      <alignment horizontal="right" vertical="center"/>
      <protection/>
    </xf>
    <xf numFmtId="4" fontId="9" fillId="0" borderId="30" xfId="0" applyNumberFormat="1" applyFont="1" applyBorder="1" applyAlignment="1" applyProtection="1">
      <alignment horizontal="right" vertical="center"/>
      <protection/>
    </xf>
    <xf numFmtId="4" fontId="18" fillId="0" borderId="31" xfId="0" applyNumberFormat="1" applyFont="1" applyBorder="1" applyAlignment="1" applyProtection="1">
      <alignment vertical="top"/>
      <protection/>
    </xf>
    <xf numFmtId="0" fontId="21" fillId="0" borderId="32" xfId="0" applyFont="1" applyBorder="1" applyAlignment="1" applyProtection="1">
      <alignment vertical="top"/>
      <protection/>
    </xf>
    <xf numFmtId="0" fontId="21" fillId="0" borderId="32" xfId="0" applyFont="1" applyBorder="1" applyAlignment="1" applyProtection="1">
      <alignment horizontal="center" vertical="center"/>
      <protection/>
    </xf>
    <xf numFmtId="0" fontId="21" fillId="0" borderId="32" xfId="0" applyFont="1" applyBorder="1" applyAlignment="1" applyProtection="1">
      <alignment horizontal="center" vertical="top"/>
      <protection/>
    </xf>
    <xf numFmtId="4" fontId="18" fillId="0" borderId="32" xfId="0" applyNumberFormat="1" applyFont="1" applyBorder="1" applyAlignment="1" applyProtection="1">
      <alignment horizontal="right" vertical="top"/>
      <protection/>
    </xf>
    <xf numFmtId="4" fontId="21" fillId="0" borderId="33" xfId="0" applyNumberFormat="1" applyFont="1" applyBorder="1" applyAlignment="1" applyProtection="1">
      <alignment vertical="top"/>
      <protection/>
    </xf>
    <xf numFmtId="0" fontId="22" fillId="0" borderId="0" xfId="0" applyFont="1" applyAlignment="1" applyProtection="1">
      <alignment vertical="top"/>
      <protection/>
    </xf>
    <xf numFmtId="0" fontId="10" fillId="33" borderId="12" xfId="0" applyFont="1" applyFill="1" applyBorder="1" applyAlignment="1" applyProtection="1">
      <alignment vertical="top" wrapText="1"/>
      <protection/>
    </xf>
    <xf numFmtId="1" fontId="10" fillId="0" borderId="34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10" fillId="33" borderId="13" xfId="0" applyFont="1" applyFill="1" applyBorder="1" applyAlignment="1" applyProtection="1">
      <alignment horizontal="right" vertical="top"/>
      <protection/>
    </xf>
    <xf numFmtId="167" fontId="9" fillId="0" borderId="16" xfId="0" applyNumberFormat="1" applyFont="1" applyBorder="1" applyAlignment="1" applyProtection="1">
      <alignment horizontal="right" vertical="center"/>
      <protection/>
    </xf>
    <xf numFmtId="167" fontId="9" fillId="0" borderId="18" xfId="0" applyNumberFormat="1" applyFont="1" applyBorder="1" applyAlignment="1" applyProtection="1">
      <alignment horizontal="right" vertical="center"/>
      <protection/>
    </xf>
    <xf numFmtId="167" fontId="9" fillId="35" borderId="2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/>
      <protection/>
    </xf>
    <xf numFmtId="4" fontId="21" fillId="0" borderId="27" xfId="0" applyNumberFormat="1" applyFont="1" applyBorder="1" applyAlignment="1" applyProtection="1">
      <alignment vertical="top"/>
      <protection/>
    </xf>
    <xf numFmtId="49" fontId="20" fillId="0" borderId="35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36" xfId="0" applyNumberFormat="1" applyFont="1" applyFill="1" applyBorder="1" applyAlignment="1" applyProtection="1">
      <alignment horizontal="left" vertical="center"/>
      <protection/>
    </xf>
    <xf numFmtId="0" fontId="20" fillId="0" borderId="25" xfId="0" applyNumberFormat="1" applyFont="1" applyFill="1" applyBorder="1" applyAlignment="1" applyProtection="1">
      <alignment horizontal="left" vertical="center"/>
      <protection/>
    </xf>
    <xf numFmtId="49" fontId="20" fillId="36" borderId="37" xfId="0" applyNumberFormat="1" applyFont="1" applyFill="1" applyBorder="1" applyAlignment="1" applyProtection="1">
      <alignment horizontal="center" vertical="center"/>
      <protection/>
    </xf>
    <xf numFmtId="0" fontId="20" fillId="36" borderId="38" xfId="0" applyNumberFormat="1" applyFont="1" applyFill="1" applyBorder="1" applyAlignment="1" applyProtection="1">
      <alignment horizontal="center" vertical="center"/>
      <protection/>
    </xf>
    <xf numFmtId="0" fontId="20" fillId="36" borderId="39" xfId="0" applyNumberFormat="1" applyFont="1" applyFill="1" applyBorder="1" applyAlignment="1" applyProtection="1">
      <alignment horizontal="center" vertical="center"/>
      <protection/>
    </xf>
    <xf numFmtId="0" fontId="20" fillId="36" borderId="40" xfId="0" applyNumberFormat="1" applyFont="1" applyFill="1" applyBorder="1" applyAlignment="1" applyProtection="1">
      <alignment horizontal="center" vertical="center"/>
      <protection/>
    </xf>
    <xf numFmtId="49" fontId="20" fillId="0" borderId="41" xfId="0" applyNumberFormat="1" applyFont="1" applyFill="1" applyBorder="1" applyAlignment="1" applyProtection="1">
      <alignment horizontal="left" vertical="center"/>
      <protection/>
    </xf>
    <xf numFmtId="0" fontId="20" fillId="0" borderId="42" xfId="0" applyNumberFormat="1" applyFont="1" applyFill="1" applyBorder="1" applyAlignment="1" applyProtection="1">
      <alignment horizontal="left" vertical="center"/>
      <protection/>
    </xf>
    <xf numFmtId="0" fontId="20" fillId="0" borderId="43" xfId="0" applyNumberFormat="1" applyFont="1" applyFill="1" applyBorder="1" applyAlignment="1" applyProtection="1">
      <alignment horizontal="left" vertical="center"/>
      <protection/>
    </xf>
    <xf numFmtId="49" fontId="18" fillId="34" borderId="17" xfId="0" applyNumberFormat="1" applyFont="1" applyFill="1" applyBorder="1" applyAlignment="1" applyProtection="1">
      <alignment horizontal="left" vertical="center"/>
      <protection/>
    </xf>
    <xf numFmtId="0" fontId="18" fillId="34" borderId="18" xfId="0" applyNumberFormat="1" applyFont="1" applyFill="1" applyBorder="1" applyAlignment="1" applyProtection="1">
      <alignment horizontal="left" vertical="center"/>
      <protection/>
    </xf>
    <xf numFmtId="49" fontId="18" fillId="34" borderId="18" xfId="0" applyNumberFormat="1" applyFont="1" applyFill="1" applyBorder="1" applyAlignment="1" applyProtection="1">
      <alignment horizontal="left" vertical="center"/>
      <protection/>
    </xf>
    <xf numFmtId="0" fontId="20" fillId="0" borderId="44" xfId="0" applyNumberFormat="1" applyFont="1" applyFill="1" applyBorder="1" applyAlignment="1" applyProtection="1">
      <alignment horizontal="left" vertical="center"/>
      <protection/>
    </xf>
    <xf numFmtId="49" fontId="9" fillId="0" borderId="45" xfId="0" applyNumberFormat="1" applyFont="1" applyFill="1" applyBorder="1" applyAlignment="1" applyProtection="1">
      <alignment horizontal="center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49" fontId="9" fillId="0" borderId="39" xfId="0" applyNumberFormat="1" applyFont="1" applyFill="1" applyBorder="1" applyAlignment="1" applyProtection="1">
      <alignment horizontal="center" vertical="center"/>
      <protection/>
    </xf>
    <xf numFmtId="49" fontId="9" fillId="0" borderId="26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36" xfId="0" applyNumberFormat="1" applyFont="1" applyFill="1" applyBorder="1" applyAlignment="1" applyProtection="1">
      <alignment horizontal="center" vertical="center"/>
      <protection/>
    </xf>
    <xf numFmtId="49" fontId="9" fillId="0" borderId="46" xfId="0" applyNumberFormat="1" applyFont="1" applyFill="1" applyBorder="1" applyAlignment="1" applyProtection="1">
      <alignment horizontal="center" vertical="center"/>
      <protection/>
    </xf>
    <xf numFmtId="49" fontId="9" fillId="0" borderId="42" xfId="0" applyNumberFormat="1" applyFont="1" applyFill="1" applyBorder="1" applyAlignment="1" applyProtection="1">
      <alignment horizontal="center" vertical="center"/>
      <protection/>
    </xf>
    <xf numFmtId="49" fontId="9" fillId="0" borderId="43" xfId="0" applyNumberFormat="1" applyFont="1" applyFill="1" applyBorder="1" applyAlignment="1" applyProtection="1">
      <alignment horizontal="center" vertical="center"/>
      <protection/>
    </xf>
    <xf numFmtId="49" fontId="18" fillId="0" borderId="17" xfId="0" applyNumberFormat="1" applyFont="1" applyFill="1" applyBorder="1" applyAlignment="1" applyProtection="1">
      <alignment horizontal="left" vertical="center"/>
      <protection/>
    </xf>
    <xf numFmtId="0" fontId="18" fillId="0" borderId="18" xfId="0" applyNumberFormat="1" applyFont="1" applyFill="1" applyBorder="1" applyAlignment="1" applyProtection="1">
      <alignment horizontal="left" vertical="center"/>
      <protection/>
    </xf>
    <xf numFmtId="49" fontId="9" fillId="0" borderId="18" xfId="0" applyNumberFormat="1" applyFont="1" applyFill="1" applyBorder="1" applyAlignment="1" applyProtection="1">
      <alignment horizontal="left" vertical="center"/>
      <protection/>
    </xf>
    <xf numFmtId="0" fontId="9" fillId="0" borderId="18" xfId="0" applyNumberFormat="1" applyFont="1" applyFill="1" applyBorder="1" applyAlignment="1" applyProtection="1">
      <alignment horizontal="left" vertical="center"/>
      <protection/>
    </xf>
    <xf numFmtId="49" fontId="18" fillId="0" borderId="18" xfId="0" applyNumberFormat="1" applyFont="1" applyFill="1" applyBorder="1" applyAlignment="1" applyProtection="1">
      <alignment horizontal="left" vertical="center"/>
      <protection/>
    </xf>
    <xf numFmtId="49" fontId="15" fillId="0" borderId="26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5" xfId="0" applyNumberFormat="1" applyFont="1" applyFill="1" applyBorder="1" applyAlignment="1" applyProtection="1">
      <alignment horizontal="center" vertical="center"/>
      <protection/>
    </xf>
    <xf numFmtId="49" fontId="17" fillId="0" borderId="16" xfId="0" applyNumberFormat="1" applyFont="1" applyFill="1" applyBorder="1" applyAlignment="1" applyProtection="1">
      <alignment horizontal="left" vertical="center"/>
      <protection/>
    </xf>
    <xf numFmtId="0" fontId="17" fillId="0" borderId="16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left" vertical="center"/>
      <protection/>
    </xf>
    <xf numFmtId="49" fontId="13" fillId="0" borderId="17" xfId="0" applyNumberFormat="1" applyFont="1" applyFill="1" applyBorder="1" applyAlignment="1" applyProtection="1">
      <alignment horizontal="left" vertical="center"/>
      <protection/>
    </xf>
    <xf numFmtId="0" fontId="13" fillId="0" borderId="18" xfId="0" applyNumberFormat="1" applyFont="1" applyFill="1" applyBorder="1" applyAlignment="1" applyProtection="1">
      <alignment horizontal="left" vertical="center"/>
      <protection/>
    </xf>
    <xf numFmtId="0" fontId="13" fillId="0" borderId="17" xfId="0" applyNumberFormat="1" applyFont="1" applyFill="1" applyBorder="1" applyAlignment="1" applyProtection="1">
      <alignment horizontal="left" vertical="center"/>
      <protection/>
    </xf>
    <xf numFmtId="49" fontId="13" fillId="0" borderId="18" xfId="0" applyNumberFormat="1" applyFont="1" applyFill="1" applyBorder="1" applyAlignment="1" applyProtection="1">
      <alignment horizontal="left" vertical="center"/>
      <protection/>
    </xf>
    <xf numFmtId="14" fontId="13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11" xfId="0" applyNumberFormat="1" applyFont="1" applyFill="1" applyBorder="1" applyAlignment="1" applyProtection="1">
      <alignment horizontal="left" vertical="center"/>
      <protection/>
    </xf>
    <xf numFmtId="14" fontId="13" fillId="0" borderId="18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left" vertical="center"/>
      <protection/>
    </xf>
    <xf numFmtId="49" fontId="13" fillId="0" borderId="37" xfId="0" applyNumberFormat="1" applyFont="1" applyFill="1" applyBorder="1" applyAlignment="1" applyProtection="1">
      <alignment horizontal="left" vertical="center" wrapText="1"/>
      <protection/>
    </xf>
    <xf numFmtId="49" fontId="13" fillId="0" borderId="39" xfId="0" applyNumberFormat="1" applyFont="1" applyFill="1" applyBorder="1" applyAlignment="1" applyProtection="1">
      <alignment horizontal="left" vertical="center" wrapText="1"/>
      <protection/>
    </xf>
    <xf numFmtId="49" fontId="13" fillId="0" borderId="47" xfId="0" applyNumberFormat="1" applyFont="1" applyFill="1" applyBorder="1" applyAlignment="1" applyProtection="1">
      <alignment horizontal="left" vertical="center" wrapText="1"/>
      <protection/>
    </xf>
    <xf numFmtId="49" fontId="13" fillId="0" borderId="48" xfId="0" applyNumberFormat="1" applyFont="1" applyFill="1" applyBorder="1" applyAlignment="1" applyProtection="1">
      <alignment horizontal="left" vertical="center" wrapText="1"/>
      <protection/>
    </xf>
    <xf numFmtId="49" fontId="13" fillId="0" borderId="37" xfId="0" applyNumberFormat="1" applyFont="1" applyFill="1" applyBorder="1" applyAlignment="1" applyProtection="1">
      <alignment horizontal="center" vertical="center" wrapText="1"/>
      <protection/>
    </xf>
    <xf numFmtId="0" fontId="13" fillId="0" borderId="39" xfId="0" applyNumberFormat="1" applyFont="1" applyFill="1" applyBorder="1" applyAlignment="1" applyProtection="1">
      <alignment horizontal="center" vertical="center" wrapText="1"/>
      <protection/>
    </xf>
    <xf numFmtId="0" fontId="13" fillId="0" borderId="47" xfId="0" applyNumberFormat="1" applyFont="1" applyFill="1" applyBorder="1" applyAlignment="1" applyProtection="1">
      <alignment horizontal="center" vertical="center" wrapText="1"/>
      <protection/>
    </xf>
    <xf numFmtId="0" fontId="13" fillId="0" borderId="48" xfId="0" applyNumberFormat="1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5" xfId="0" applyNumberFormat="1" applyFont="1" applyFill="1" applyBorder="1" applyAlignment="1" applyProtection="1">
      <alignment horizontal="left" vertical="center"/>
      <protection/>
    </xf>
    <xf numFmtId="0" fontId="13" fillId="0" borderId="16" xfId="0" applyNumberFormat="1" applyFont="1" applyFill="1" applyBorder="1" applyAlignment="1" applyProtection="1">
      <alignment horizontal="left" vertical="center"/>
      <protection/>
    </xf>
    <xf numFmtId="49" fontId="24" fillId="0" borderId="16" xfId="0" applyNumberFormat="1" applyFont="1" applyFill="1" applyBorder="1" applyAlignment="1" applyProtection="1">
      <alignment horizontal="center" vertical="center" wrapText="1"/>
      <protection/>
    </xf>
    <xf numFmtId="49" fontId="14" fillId="0" borderId="16" xfId="0" applyNumberFormat="1" applyFont="1" applyFill="1" applyBorder="1" applyAlignment="1" applyProtection="1">
      <alignment horizontal="center" vertical="center" wrapText="1"/>
      <protection/>
    </xf>
    <xf numFmtId="49" fontId="14" fillId="0" borderId="18" xfId="0" applyNumberFormat="1" applyFont="1" applyFill="1" applyBorder="1" applyAlignment="1" applyProtection="1">
      <alignment horizontal="center" vertical="center" wrapText="1"/>
      <protection/>
    </xf>
    <xf numFmtId="49" fontId="13" fillId="0" borderId="16" xfId="0" applyNumberFormat="1" applyFont="1" applyFill="1" applyBorder="1" applyAlignment="1" applyProtection="1">
      <alignment horizontal="left" vertical="center"/>
      <protection/>
    </xf>
    <xf numFmtId="49" fontId="14" fillId="0" borderId="49" xfId="0" applyNumberFormat="1" applyFont="1" applyFill="1" applyBorder="1" applyAlignment="1" applyProtection="1">
      <alignment horizontal="center" vertical="center" wrapText="1"/>
      <protection/>
    </xf>
    <xf numFmtId="0" fontId="14" fillId="0" borderId="50" xfId="0" applyNumberFormat="1" applyFont="1" applyFill="1" applyBorder="1" applyAlignment="1" applyProtection="1">
      <alignment horizontal="center" vertical="center" wrapText="1"/>
      <protection/>
    </xf>
    <xf numFmtId="0" fontId="14" fillId="0" borderId="47" xfId="0" applyNumberFormat="1" applyFont="1" applyFill="1" applyBorder="1" applyAlignment="1" applyProtection="1">
      <alignment horizontal="center" vertical="center" wrapText="1"/>
      <protection/>
    </xf>
    <xf numFmtId="0" fontId="14" fillId="0" borderId="48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912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L17" sqref="L17"/>
    </sheetView>
  </sheetViews>
  <sheetFormatPr defaultColWidth="13.33203125" defaultRowHeight="10.5"/>
  <cols>
    <col min="1" max="1" width="13.33203125" style="47" customWidth="1"/>
    <col min="2" max="2" width="11.83203125" style="47" customWidth="1"/>
    <col min="3" max="3" width="25.33203125" style="47" customWidth="1"/>
    <col min="4" max="4" width="11.83203125" style="47" customWidth="1"/>
    <col min="5" max="5" width="19.33203125" style="47" customWidth="1"/>
    <col min="6" max="6" width="26.33203125" style="47" customWidth="1"/>
    <col min="7" max="7" width="13.33203125" style="47" customWidth="1"/>
    <col min="8" max="8" width="13.83203125" style="47" customWidth="1"/>
    <col min="9" max="9" width="26.16015625" style="47" customWidth="1"/>
    <col min="10" max="10" width="13.33203125" style="47" customWidth="1"/>
    <col min="11" max="11" width="13.66015625" style="47" bestFit="1" customWidth="1"/>
    <col min="12" max="16384" width="13.33203125" style="47" customWidth="1"/>
  </cols>
  <sheetData>
    <row r="1" spans="1:9" ht="28.5" customHeight="1" thickBot="1">
      <c r="A1" s="180" t="s">
        <v>18</v>
      </c>
      <c r="B1" s="181"/>
      <c r="C1" s="181"/>
      <c r="D1" s="181"/>
      <c r="E1" s="181"/>
      <c r="F1" s="181"/>
      <c r="G1" s="181"/>
      <c r="H1" s="181"/>
      <c r="I1" s="181"/>
    </row>
    <row r="2" spans="1:10" ht="12.75" customHeight="1">
      <c r="A2" s="182" t="s">
        <v>19</v>
      </c>
      <c r="B2" s="183"/>
      <c r="C2" s="184" t="s">
        <v>99</v>
      </c>
      <c r="D2" s="185"/>
      <c r="E2" s="187" t="s">
        <v>20</v>
      </c>
      <c r="F2" s="188" t="s">
        <v>71</v>
      </c>
      <c r="G2" s="189"/>
      <c r="H2" s="187" t="s">
        <v>21</v>
      </c>
      <c r="I2" s="192" t="s">
        <v>93</v>
      </c>
      <c r="J2" s="48"/>
    </row>
    <row r="3" spans="1:10" ht="24" customHeight="1">
      <c r="A3" s="166"/>
      <c r="B3" s="165"/>
      <c r="C3" s="186"/>
      <c r="D3" s="186"/>
      <c r="E3" s="165"/>
      <c r="F3" s="190"/>
      <c r="G3" s="191"/>
      <c r="H3" s="165"/>
      <c r="I3" s="193"/>
      <c r="J3" s="48"/>
    </row>
    <row r="4" spans="1:10" ht="12.75">
      <c r="A4" s="164" t="s">
        <v>22</v>
      </c>
      <c r="B4" s="165"/>
      <c r="C4" s="176" t="s">
        <v>101</v>
      </c>
      <c r="D4" s="177"/>
      <c r="E4" s="167" t="s">
        <v>23</v>
      </c>
      <c r="F4" s="167"/>
      <c r="G4" s="165"/>
      <c r="H4" s="167" t="s">
        <v>21</v>
      </c>
      <c r="I4" s="171"/>
      <c r="J4" s="48"/>
    </row>
    <row r="5" spans="1:10" ht="12.75">
      <c r="A5" s="166"/>
      <c r="B5" s="165"/>
      <c r="C5" s="178"/>
      <c r="D5" s="179"/>
      <c r="E5" s="165"/>
      <c r="F5" s="165"/>
      <c r="G5" s="165"/>
      <c r="H5" s="165"/>
      <c r="I5" s="169"/>
      <c r="J5" s="48"/>
    </row>
    <row r="6" spans="1:10" ht="12.75" customHeight="1">
      <c r="A6" s="164" t="s">
        <v>24</v>
      </c>
      <c r="B6" s="165"/>
      <c r="C6" s="172" t="s">
        <v>103</v>
      </c>
      <c r="D6" s="173"/>
      <c r="E6" s="167" t="s">
        <v>25</v>
      </c>
      <c r="F6" s="167"/>
      <c r="G6" s="165"/>
      <c r="H6" s="167" t="s">
        <v>21</v>
      </c>
      <c r="I6" s="171"/>
      <c r="J6" s="48"/>
    </row>
    <row r="7" spans="1:10" ht="37.5" customHeight="1">
      <c r="A7" s="166"/>
      <c r="B7" s="165"/>
      <c r="C7" s="174"/>
      <c r="D7" s="175"/>
      <c r="E7" s="165"/>
      <c r="F7" s="165"/>
      <c r="G7" s="165"/>
      <c r="H7" s="165"/>
      <c r="I7" s="169"/>
      <c r="J7" s="48"/>
    </row>
    <row r="8" spans="1:10" ht="12.75">
      <c r="A8" s="164" t="s">
        <v>26</v>
      </c>
      <c r="B8" s="165"/>
      <c r="C8" s="170"/>
      <c r="D8" s="165"/>
      <c r="E8" s="167" t="s">
        <v>27</v>
      </c>
      <c r="F8" s="165"/>
      <c r="G8" s="165"/>
      <c r="H8" s="167" t="s">
        <v>28</v>
      </c>
      <c r="I8" s="171"/>
      <c r="J8" s="48"/>
    </row>
    <row r="9" spans="1:10" ht="12.75">
      <c r="A9" s="166"/>
      <c r="B9" s="165"/>
      <c r="C9" s="165"/>
      <c r="D9" s="165"/>
      <c r="E9" s="165"/>
      <c r="F9" s="165"/>
      <c r="G9" s="165"/>
      <c r="H9" s="165"/>
      <c r="I9" s="169"/>
      <c r="J9" s="48"/>
    </row>
    <row r="10" spans="1:10" ht="12.75">
      <c r="A10" s="164" t="s">
        <v>29</v>
      </c>
      <c r="B10" s="165"/>
      <c r="C10" s="167"/>
      <c r="D10" s="165"/>
      <c r="E10" s="167" t="s">
        <v>30</v>
      </c>
      <c r="F10" s="167" t="s">
        <v>5</v>
      </c>
      <c r="G10" s="165"/>
      <c r="H10" s="167" t="s">
        <v>31</v>
      </c>
      <c r="I10" s="168" t="s">
        <v>5</v>
      </c>
      <c r="J10" s="48"/>
    </row>
    <row r="11" spans="1:10" ht="12.75">
      <c r="A11" s="166"/>
      <c r="B11" s="165"/>
      <c r="C11" s="165"/>
      <c r="D11" s="165"/>
      <c r="E11" s="165"/>
      <c r="F11" s="165"/>
      <c r="G11" s="165"/>
      <c r="H11" s="165"/>
      <c r="I11" s="169"/>
      <c r="J11" s="48"/>
    </row>
    <row r="12" spans="1:9" ht="23.25" customHeight="1" thickBot="1">
      <c r="A12" s="158" t="s">
        <v>32</v>
      </c>
      <c r="B12" s="159"/>
      <c r="C12" s="159"/>
      <c r="D12" s="159"/>
      <c r="E12" s="159"/>
      <c r="F12" s="159"/>
      <c r="G12" s="159"/>
      <c r="H12" s="159"/>
      <c r="I12" s="160"/>
    </row>
    <row r="13" spans="1:10" ht="26.25" customHeight="1">
      <c r="A13" s="49" t="s">
        <v>33</v>
      </c>
      <c r="B13" s="161" t="s">
        <v>34</v>
      </c>
      <c r="C13" s="162"/>
      <c r="D13" s="50" t="s">
        <v>35</v>
      </c>
      <c r="E13" s="161" t="s">
        <v>36</v>
      </c>
      <c r="F13" s="162"/>
      <c r="G13" s="50" t="s">
        <v>37</v>
      </c>
      <c r="H13" s="161" t="s">
        <v>38</v>
      </c>
      <c r="I13" s="163"/>
      <c r="J13" s="48"/>
    </row>
    <row r="14" spans="1:10" ht="15" customHeight="1">
      <c r="A14" s="51" t="s">
        <v>39</v>
      </c>
      <c r="B14" s="52" t="s">
        <v>40</v>
      </c>
      <c r="C14" s="53">
        <f>rozpočet!F28</f>
        <v>0</v>
      </c>
      <c r="D14" s="155" t="s">
        <v>41</v>
      </c>
      <c r="E14" s="156"/>
      <c r="F14" s="53">
        <v>0</v>
      </c>
      <c r="G14" s="155" t="s">
        <v>42</v>
      </c>
      <c r="H14" s="156"/>
      <c r="I14" s="54">
        <v>0</v>
      </c>
      <c r="J14" s="48"/>
    </row>
    <row r="15" spans="1:11" ht="15" customHeight="1">
      <c r="A15" s="51"/>
      <c r="B15" s="52" t="s">
        <v>43</v>
      </c>
      <c r="C15" s="53">
        <v>0</v>
      </c>
      <c r="D15" s="155" t="s">
        <v>44</v>
      </c>
      <c r="E15" s="156"/>
      <c r="F15" s="53">
        <v>0</v>
      </c>
      <c r="G15" s="155" t="s">
        <v>45</v>
      </c>
      <c r="H15" s="156"/>
      <c r="I15" s="54">
        <v>0</v>
      </c>
      <c r="J15" s="48"/>
      <c r="K15" s="55"/>
    </row>
    <row r="16" spans="1:10" ht="15" customHeight="1">
      <c r="A16" s="51" t="s">
        <v>46</v>
      </c>
      <c r="B16" s="52" t="s">
        <v>40</v>
      </c>
      <c r="C16" s="53">
        <v>0</v>
      </c>
      <c r="D16" s="155" t="s">
        <v>47</v>
      </c>
      <c r="E16" s="156"/>
      <c r="F16" s="53">
        <v>0</v>
      </c>
      <c r="G16" s="155" t="s">
        <v>48</v>
      </c>
      <c r="H16" s="156"/>
      <c r="I16" s="54">
        <v>0</v>
      </c>
      <c r="J16" s="48"/>
    </row>
    <row r="17" spans="1:10" ht="15" customHeight="1">
      <c r="A17" s="51"/>
      <c r="B17" s="52" t="s">
        <v>43</v>
      </c>
      <c r="C17" s="53">
        <v>0</v>
      </c>
      <c r="D17" s="155"/>
      <c r="E17" s="156"/>
      <c r="F17" s="56"/>
      <c r="G17" s="155" t="s">
        <v>49</v>
      </c>
      <c r="H17" s="156"/>
      <c r="I17" s="54">
        <v>0</v>
      </c>
      <c r="J17" s="48"/>
    </row>
    <row r="18" spans="1:10" ht="15" customHeight="1">
      <c r="A18" s="51" t="s">
        <v>50</v>
      </c>
      <c r="B18" s="52" t="s">
        <v>40</v>
      </c>
      <c r="C18" s="53">
        <v>0</v>
      </c>
      <c r="D18" s="155"/>
      <c r="E18" s="156"/>
      <c r="F18" s="56"/>
      <c r="G18" s="155" t="s">
        <v>51</v>
      </c>
      <c r="H18" s="156"/>
      <c r="I18" s="54">
        <v>0</v>
      </c>
      <c r="J18" s="48"/>
    </row>
    <row r="19" spans="1:10" ht="15" customHeight="1">
      <c r="A19" s="51"/>
      <c r="B19" s="52" t="s">
        <v>43</v>
      </c>
      <c r="C19" s="53">
        <v>0</v>
      </c>
      <c r="D19" s="155"/>
      <c r="E19" s="156"/>
      <c r="F19" s="56"/>
      <c r="G19" s="155" t="s">
        <v>52</v>
      </c>
      <c r="H19" s="156"/>
      <c r="I19" s="54">
        <v>0</v>
      </c>
      <c r="J19" s="48"/>
    </row>
    <row r="20" spans="1:10" ht="15" customHeight="1">
      <c r="A20" s="153" t="s">
        <v>53</v>
      </c>
      <c r="B20" s="154"/>
      <c r="C20" s="53">
        <v>0</v>
      </c>
      <c r="D20" s="155"/>
      <c r="E20" s="156"/>
      <c r="F20" s="56"/>
      <c r="G20" s="155"/>
      <c r="H20" s="156"/>
      <c r="I20" s="57"/>
      <c r="J20" s="48"/>
    </row>
    <row r="21" spans="1:10" ht="15" customHeight="1">
      <c r="A21" s="153" t="s">
        <v>54</v>
      </c>
      <c r="B21" s="154"/>
      <c r="C21" s="53">
        <v>0</v>
      </c>
      <c r="D21" s="155"/>
      <c r="E21" s="156"/>
      <c r="F21" s="56"/>
      <c r="G21" s="155"/>
      <c r="H21" s="156"/>
      <c r="I21" s="57"/>
      <c r="J21" s="48"/>
    </row>
    <row r="22" spans="1:10" ht="16.5" customHeight="1">
      <c r="A22" s="153" t="s">
        <v>55</v>
      </c>
      <c r="B22" s="154"/>
      <c r="C22" s="53">
        <f>SUM(C14:C21)</f>
        <v>0</v>
      </c>
      <c r="D22" s="157" t="s">
        <v>56</v>
      </c>
      <c r="E22" s="154"/>
      <c r="F22" s="53">
        <f>SUM(F14:F21)</f>
        <v>0</v>
      </c>
      <c r="G22" s="157" t="s">
        <v>57</v>
      </c>
      <c r="H22" s="154"/>
      <c r="I22" s="54">
        <f>SUM(I14:I21)</f>
        <v>0</v>
      </c>
      <c r="J22" s="48"/>
    </row>
    <row r="23" spans="1:9" ht="12.75">
      <c r="A23" s="58"/>
      <c r="B23" s="59"/>
      <c r="C23" s="59"/>
      <c r="D23" s="59"/>
      <c r="E23" s="59"/>
      <c r="F23" s="59"/>
      <c r="G23" s="59"/>
      <c r="H23" s="59"/>
      <c r="I23" s="60"/>
    </row>
    <row r="24" spans="1:9" ht="15" customHeight="1">
      <c r="A24" s="140" t="s">
        <v>58</v>
      </c>
      <c r="B24" s="141"/>
      <c r="C24" s="61">
        <v>0</v>
      </c>
      <c r="D24" s="48"/>
      <c r="E24" s="48"/>
      <c r="F24" s="48"/>
      <c r="G24" s="48"/>
      <c r="H24" s="48"/>
      <c r="I24" s="62"/>
    </row>
    <row r="25" spans="1:10" ht="15" customHeight="1">
      <c r="A25" s="140" t="s">
        <v>59</v>
      </c>
      <c r="B25" s="141"/>
      <c r="C25" s="61">
        <v>0</v>
      </c>
      <c r="D25" s="142" t="s">
        <v>60</v>
      </c>
      <c r="E25" s="141"/>
      <c r="F25" s="61">
        <f>ROUND(C25*(14/100),2)</f>
        <v>0</v>
      </c>
      <c r="G25" s="142" t="s">
        <v>13</v>
      </c>
      <c r="H25" s="141"/>
      <c r="I25" s="63">
        <f>SUM(C24:C26)</f>
        <v>0</v>
      </c>
      <c r="J25" s="48"/>
    </row>
    <row r="26" spans="1:10" ht="15" customHeight="1">
      <c r="A26" s="140" t="s">
        <v>61</v>
      </c>
      <c r="B26" s="141"/>
      <c r="C26" s="61">
        <f>C22+F22*I22</f>
        <v>0</v>
      </c>
      <c r="D26" s="142" t="s">
        <v>6</v>
      </c>
      <c r="E26" s="141"/>
      <c r="F26" s="61">
        <f>ROUND(C26*(21/100),2)</f>
        <v>0</v>
      </c>
      <c r="G26" s="142" t="s">
        <v>62</v>
      </c>
      <c r="H26" s="141"/>
      <c r="I26" s="63">
        <f>SUM(F25:F26)+I25</f>
        <v>0</v>
      </c>
      <c r="J26" s="48"/>
    </row>
    <row r="27" spans="1:9" ht="12.75">
      <c r="A27" s="64"/>
      <c r="B27" s="48"/>
      <c r="C27" s="48"/>
      <c r="D27" s="48"/>
      <c r="E27" s="48"/>
      <c r="F27" s="48"/>
      <c r="G27" s="48"/>
      <c r="H27" s="48"/>
      <c r="I27" s="62"/>
    </row>
    <row r="28" spans="1:10" ht="14.25" customHeight="1">
      <c r="A28" s="144"/>
      <c r="B28" s="145"/>
      <c r="C28" s="146"/>
      <c r="D28" s="133" t="s">
        <v>72</v>
      </c>
      <c r="E28" s="134"/>
      <c r="F28" s="135"/>
      <c r="G28" s="133" t="s">
        <v>73</v>
      </c>
      <c r="H28" s="134"/>
      <c r="I28" s="136"/>
      <c r="J28" s="48"/>
    </row>
    <row r="29" spans="1:10" ht="14.25" customHeight="1">
      <c r="A29" s="147"/>
      <c r="B29" s="148"/>
      <c r="C29" s="149"/>
      <c r="D29" s="129" t="s">
        <v>74</v>
      </c>
      <c r="E29" s="130"/>
      <c r="F29" s="131"/>
      <c r="G29" s="129" t="s">
        <v>104</v>
      </c>
      <c r="H29" s="130"/>
      <c r="I29" s="132"/>
      <c r="J29" s="48"/>
    </row>
    <row r="30" spans="1:10" ht="14.25" customHeight="1">
      <c r="A30" s="147"/>
      <c r="B30" s="148"/>
      <c r="C30" s="149"/>
      <c r="D30" s="129" t="s">
        <v>75</v>
      </c>
      <c r="E30" s="130"/>
      <c r="F30" s="131"/>
      <c r="G30" s="129" t="s">
        <v>5</v>
      </c>
      <c r="H30" s="130"/>
      <c r="I30" s="132"/>
      <c r="J30" s="48"/>
    </row>
    <row r="31" spans="1:10" ht="14.25" customHeight="1">
      <c r="A31" s="147"/>
      <c r="B31" s="148"/>
      <c r="C31" s="149"/>
      <c r="D31" s="129"/>
      <c r="E31" s="130"/>
      <c r="F31" s="131"/>
      <c r="G31" s="129"/>
      <c r="H31" s="130"/>
      <c r="I31" s="132"/>
      <c r="J31" s="48"/>
    </row>
    <row r="32" spans="1:10" ht="14.25" customHeight="1" thickBot="1">
      <c r="A32" s="150"/>
      <c r="B32" s="151"/>
      <c r="C32" s="152"/>
      <c r="D32" s="137" t="s">
        <v>63</v>
      </c>
      <c r="E32" s="138"/>
      <c r="F32" s="139"/>
      <c r="G32" s="137" t="s">
        <v>63</v>
      </c>
      <c r="H32" s="138"/>
      <c r="I32" s="143"/>
      <c r="J32" s="48"/>
    </row>
    <row r="33" spans="1:9" ht="12.75">
      <c r="A33" s="48"/>
      <c r="B33" s="48"/>
      <c r="C33" s="48"/>
      <c r="D33" s="48"/>
      <c r="E33" s="48"/>
      <c r="F33" s="48"/>
      <c r="G33" s="48"/>
      <c r="H33" s="48"/>
      <c r="I33" s="48"/>
    </row>
  </sheetData>
  <sheetProtection/>
  <mergeCells count="74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32:F32"/>
    <mergeCell ref="A24:B24"/>
    <mergeCell ref="A25:B25"/>
    <mergeCell ref="D25:E25"/>
    <mergeCell ref="G25:H25"/>
    <mergeCell ref="A26:B26"/>
    <mergeCell ref="D26:E26"/>
    <mergeCell ref="G26:H26"/>
    <mergeCell ref="G32:I32"/>
    <mergeCell ref="A28:C32"/>
    <mergeCell ref="D31:F31"/>
    <mergeCell ref="G31:I31"/>
    <mergeCell ref="D28:F28"/>
    <mergeCell ref="G28:I28"/>
    <mergeCell ref="D29:F29"/>
    <mergeCell ref="G29:I29"/>
    <mergeCell ref="D30:F30"/>
    <mergeCell ref="G30:I30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zoomScalePageLayoutView="0" workbookViewId="0" topLeftCell="A1">
      <selection activeCell="J23" sqref="J23"/>
    </sheetView>
  </sheetViews>
  <sheetFormatPr defaultColWidth="10.5" defaultRowHeight="12" customHeight="1"/>
  <cols>
    <col min="1" max="1" width="24.33203125" style="2" customWidth="1"/>
    <col min="2" max="2" width="96.33203125" style="3" customWidth="1"/>
    <col min="3" max="3" width="10.16015625" style="3" customWidth="1"/>
    <col min="4" max="4" width="15.33203125" style="3" customWidth="1"/>
    <col min="5" max="5" width="20.66015625" style="4" bestFit="1" customWidth="1"/>
    <col min="6" max="6" width="18.66015625" style="5" customWidth="1"/>
    <col min="7" max="7" width="17.83203125" style="5" customWidth="1"/>
    <col min="8" max="9" width="10.5" style="1" customWidth="1"/>
    <col min="10" max="10" width="31.33203125" style="1" customWidth="1"/>
    <col min="11" max="11" width="0.1640625" style="1" customWidth="1"/>
    <col min="12" max="16384" width="10.5" style="1" customWidth="1"/>
  </cols>
  <sheetData>
    <row r="1" spans="1:7" s="6" customFormat="1" ht="14.25" customHeight="1">
      <c r="A1" s="194" t="s">
        <v>5</v>
      </c>
      <c r="B1" s="194"/>
      <c r="C1" s="194"/>
      <c r="D1" s="194"/>
      <c r="E1" s="194"/>
      <c r="F1" s="194"/>
      <c r="G1" s="194"/>
    </row>
    <row r="2" spans="1:7" s="6" customFormat="1" ht="22.5" customHeight="1">
      <c r="A2" s="195" t="s">
        <v>102</v>
      </c>
      <c r="B2" s="195"/>
      <c r="C2" s="22" t="s">
        <v>5</v>
      </c>
      <c r="D2" s="7"/>
      <c r="E2" s="119"/>
      <c r="F2" s="7"/>
      <c r="G2" s="7"/>
    </row>
    <row r="3" spans="1:7" s="6" customFormat="1" ht="12.75" customHeight="1">
      <c r="A3" s="21" t="s">
        <v>100</v>
      </c>
      <c r="B3" s="7"/>
      <c r="C3" s="7"/>
      <c r="D3" s="7"/>
      <c r="E3" s="120"/>
      <c r="F3" s="7"/>
      <c r="G3" s="7"/>
    </row>
    <row r="4" spans="1:7" s="6" customFormat="1" ht="12.75" customHeight="1">
      <c r="A4" s="21" t="s">
        <v>106</v>
      </c>
      <c r="B4" s="7"/>
      <c r="C4" s="7"/>
      <c r="D4" s="7"/>
      <c r="E4" s="120"/>
      <c r="F4" s="7"/>
      <c r="G4" s="7"/>
    </row>
    <row r="5" spans="1:7" s="6" customFormat="1" ht="13.5" customHeight="1">
      <c r="A5" s="126" t="s">
        <v>105</v>
      </c>
      <c r="B5" s="127"/>
      <c r="C5" s="8"/>
      <c r="D5" s="7"/>
      <c r="E5" s="119"/>
      <c r="F5" s="7"/>
      <c r="G5" s="7"/>
    </row>
    <row r="6" spans="1:7" s="6" customFormat="1" ht="6.75" customHeight="1">
      <c r="A6" s="9"/>
      <c r="B6" s="10"/>
      <c r="C6" s="11"/>
      <c r="D6" s="10"/>
      <c r="E6" s="12"/>
      <c r="F6" s="13"/>
      <c r="G6" s="13"/>
    </row>
    <row r="7" spans="1:7" s="6" customFormat="1" ht="12.75" customHeight="1">
      <c r="A7" s="14" t="s">
        <v>15</v>
      </c>
      <c r="B7" s="14"/>
      <c r="C7" s="19"/>
      <c r="D7" s="14"/>
      <c r="E7" s="120"/>
      <c r="F7" s="14"/>
      <c r="G7" s="14"/>
    </row>
    <row r="8" spans="1:7" s="6" customFormat="1" ht="12.75" customHeight="1">
      <c r="A8" s="14" t="s">
        <v>1</v>
      </c>
      <c r="B8" s="14"/>
      <c r="C8" s="19"/>
      <c r="D8" s="14"/>
      <c r="E8" s="120"/>
      <c r="F8" s="14"/>
      <c r="G8" s="14" t="s">
        <v>5</v>
      </c>
    </row>
    <row r="9" spans="1:7" s="6" customFormat="1" ht="12.75" customHeight="1">
      <c r="A9" s="14" t="s">
        <v>5</v>
      </c>
      <c r="B9" s="15"/>
      <c r="C9" s="20"/>
      <c r="D9" s="15"/>
      <c r="E9" s="16"/>
      <c r="F9" s="17"/>
      <c r="G9" s="14" t="s">
        <v>5</v>
      </c>
    </row>
    <row r="10" spans="1:7" s="6" customFormat="1" ht="6.75" customHeight="1">
      <c r="A10" s="18"/>
      <c r="B10" s="18"/>
      <c r="C10" s="18"/>
      <c r="D10" s="18"/>
      <c r="E10" s="121"/>
      <c r="F10" s="18"/>
      <c r="G10" s="18"/>
    </row>
    <row r="11" ht="24" customHeight="1" thickBot="1"/>
    <row r="12" spans="1:10" s="23" customFormat="1" ht="15.75" thickBot="1">
      <c r="A12" s="26" t="s">
        <v>7</v>
      </c>
      <c r="B12" s="27" t="s">
        <v>8</v>
      </c>
      <c r="C12" s="28" t="s">
        <v>0</v>
      </c>
      <c r="D12" s="27" t="s">
        <v>9</v>
      </c>
      <c r="E12" s="122" t="s">
        <v>10</v>
      </c>
      <c r="F12" s="29" t="s">
        <v>11</v>
      </c>
      <c r="G12" s="81"/>
      <c r="H12" s="82" t="s">
        <v>5</v>
      </c>
      <c r="I12" s="79"/>
      <c r="J12" s="79"/>
    </row>
    <row r="13" spans="1:10" s="23" customFormat="1" ht="15">
      <c r="A13" s="30" t="s">
        <v>78</v>
      </c>
      <c r="B13" s="31" t="s">
        <v>16</v>
      </c>
      <c r="C13" s="32" t="s">
        <v>12</v>
      </c>
      <c r="D13" s="36">
        <v>1</v>
      </c>
      <c r="E13" s="123">
        <v>0</v>
      </c>
      <c r="F13" s="24">
        <f aca="true" t="shared" si="0" ref="F13:F27">E13*D13</f>
        <v>0</v>
      </c>
      <c r="G13" s="83"/>
      <c r="H13" s="77"/>
      <c r="I13" s="78"/>
      <c r="J13" s="79"/>
    </row>
    <row r="14" spans="1:10" s="23" customFormat="1" ht="15">
      <c r="A14" s="33">
        <v>113728</v>
      </c>
      <c r="B14" s="34" t="s">
        <v>64</v>
      </c>
      <c r="C14" s="35" t="s">
        <v>65</v>
      </c>
      <c r="D14" s="37">
        <v>230</v>
      </c>
      <c r="E14" s="124">
        <v>0</v>
      </c>
      <c r="F14" s="25">
        <f t="shared" si="0"/>
        <v>0</v>
      </c>
      <c r="G14" s="84"/>
      <c r="H14" s="85"/>
      <c r="I14" s="86"/>
      <c r="J14" s="87"/>
    </row>
    <row r="15" spans="1:10" s="23" customFormat="1" ht="15">
      <c r="A15" s="33">
        <v>919111</v>
      </c>
      <c r="B15" s="34" t="s">
        <v>66</v>
      </c>
      <c r="C15" s="35" t="s">
        <v>17</v>
      </c>
      <c r="D15" s="37">
        <v>115</v>
      </c>
      <c r="E15" s="124">
        <v>0</v>
      </c>
      <c r="F15" s="25">
        <f t="shared" si="0"/>
        <v>0</v>
      </c>
      <c r="G15" s="84"/>
      <c r="H15" s="88"/>
      <c r="I15" s="86"/>
      <c r="J15" s="87"/>
    </row>
    <row r="16" spans="1:10" s="23" customFormat="1" ht="15">
      <c r="A16" s="33">
        <v>93818</v>
      </c>
      <c r="B16" s="34" t="s">
        <v>67</v>
      </c>
      <c r="C16" s="35" t="s">
        <v>2</v>
      </c>
      <c r="D16" s="37">
        <v>7575</v>
      </c>
      <c r="E16" s="124">
        <v>0</v>
      </c>
      <c r="F16" s="25">
        <f t="shared" si="0"/>
        <v>0</v>
      </c>
      <c r="G16" s="84"/>
      <c r="H16" s="88"/>
      <c r="I16" s="86"/>
      <c r="J16" s="87"/>
    </row>
    <row r="17" spans="1:10" s="23" customFormat="1" ht="15">
      <c r="A17" s="93" t="s">
        <v>95</v>
      </c>
      <c r="B17" s="34" t="s">
        <v>98</v>
      </c>
      <c r="C17" s="35" t="s">
        <v>2</v>
      </c>
      <c r="D17" s="37">
        <v>7575</v>
      </c>
      <c r="E17" s="124">
        <v>0</v>
      </c>
      <c r="F17" s="25">
        <f t="shared" si="0"/>
        <v>0</v>
      </c>
      <c r="G17" s="84"/>
      <c r="H17" s="88"/>
      <c r="I17" s="86"/>
      <c r="J17" s="87"/>
    </row>
    <row r="18" spans="1:10" s="23" customFormat="1" ht="15">
      <c r="A18" s="33">
        <v>572211</v>
      </c>
      <c r="B18" s="34" t="s">
        <v>80</v>
      </c>
      <c r="C18" s="35" t="s">
        <v>2</v>
      </c>
      <c r="D18" s="37">
        <v>15150</v>
      </c>
      <c r="E18" s="124">
        <v>0</v>
      </c>
      <c r="F18" s="25">
        <f t="shared" si="0"/>
        <v>0</v>
      </c>
      <c r="G18" s="84"/>
      <c r="H18" s="88"/>
      <c r="I18" s="86"/>
      <c r="J18" s="87"/>
    </row>
    <row r="19" spans="1:10" s="68" customFormat="1" ht="15">
      <c r="A19" s="69" t="s">
        <v>96</v>
      </c>
      <c r="B19" s="65" t="s">
        <v>97</v>
      </c>
      <c r="C19" s="35" t="s">
        <v>2</v>
      </c>
      <c r="D19" s="66">
        <v>7575</v>
      </c>
      <c r="E19" s="124">
        <v>0</v>
      </c>
      <c r="F19" s="67">
        <f t="shared" si="0"/>
        <v>0</v>
      </c>
      <c r="G19" s="84"/>
      <c r="H19" s="88"/>
      <c r="I19" s="86"/>
      <c r="J19" s="87"/>
    </row>
    <row r="20" spans="1:10" s="68" customFormat="1" ht="15" customHeight="1">
      <c r="A20" s="33" t="s">
        <v>78</v>
      </c>
      <c r="B20" s="65" t="s">
        <v>79</v>
      </c>
      <c r="C20" s="35" t="s">
        <v>2</v>
      </c>
      <c r="D20" s="66">
        <v>2740</v>
      </c>
      <c r="E20" s="124">
        <v>0</v>
      </c>
      <c r="F20" s="67">
        <f t="shared" si="0"/>
        <v>0</v>
      </c>
      <c r="G20" s="89"/>
      <c r="H20" s="90"/>
      <c r="I20" s="91"/>
      <c r="J20" s="92"/>
    </row>
    <row r="21" spans="1:10" s="23" customFormat="1" ht="15">
      <c r="A21" s="33">
        <v>113761</v>
      </c>
      <c r="B21" s="34" t="s">
        <v>89</v>
      </c>
      <c r="C21" s="35" t="s">
        <v>4</v>
      </c>
      <c r="D21" s="37">
        <v>90</v>
      </c>
      <c r="E21" s="124">
        <v>0</v>
      </c>
      <c r="F21" s="25">
        <f t="shared" si="0"/>
        <v>0</v>
      </c>
      <c r="G21" s="84"/>
      <c r="H21" s="88"/>
      <c r="I21" s="86"/>
      <c r="J21" s="87"/>
    </row>
    <row r="22" spans="1:10" s="23" customFormat="1" ht="15">
      <c r="A22" s="33">
        <v>931312</v>
      </c>
      <c r="B22" s="34" t="s">
        <v>90</v>
      </c>
      <c r="C22" s="35" t="s">
        <v>4</v>
      </c>
      <c r="D22" s="37">
        <v>90</v>
      </c>
      <c r="E22" s="124">
        <v>0</v>
      </c>
      <c r="F22" s="25">
        <f t="shared" si="0"/>
        <v>0</v>
      </c>
      <c r="G22" s="84"/>
      <c r="H22" s="88"/>
      <c r="I22" s="86"/>
      <c r="J22" s="87"/>
    </row>
    <row r="23" spans="1:10" s="23" customFormat="1" ht="15">
      <c r="A23" s="33">
        <v>12922</v>
      </c>
      <c r="B23" s="34" t="s">
        <v>68</v>
      </c>
      <c r="C23" s="35" t="s">
        <v>2</v>
      </c>
      <c r="D23" s="37">
        <v>1310</v>
      </c>
      <c r="E23" s="124">
        <v>0</v>
      </c>
      <c r="F23" s="25">
        <f t="shared" si="0"/>
        <v>0</v>
      </c>
      <c r="G23" s="84" t="s">
        <v>5</v>
      </c>
      <c r="H23" s="85" t="s">
        <v>5</v>
      </c>
      <c r="I23" s="86"/>
      <c r="J23" s="87"/>
    </row>
    <row r="24" spans="1:10" s="23" customFormat="1" ht="15">
      <c r="A24" s="33">
        <v>56962</v>
      </c>
      <c r="B24" s="34" t="s">
        <v>69</v>
      </c>
      <c r="C24" s="35" t="s">
        <v>2</v>
      </c>
      <c r="D24" s="37">
        <v>1310</v>
      </c>
      <c r="E24" s="124">
        <v>0</v>
      </c>
      <c r="F24" s="25">
        <f t="shared" si="0"/>
        <v>0</v>
      </c>
      <c r="G24" s="84"/>
      <c r="H24" s="88"/>
      <c r="I24" s="86"/>
      <c r="J24" s="87"/>
    </row>
    <row r="25" spans="1:10" s="23" customFormat="1" ht="15">
      <c r="A25" s="33">
        <v>12932</v>
      </c>
      <c r="B25" s="34" t="s">
        <v>82</v>
      </c>
      <c r="C25" s="35" t="s">
        <v>4</v>
      </c>
      <c r="D25" s="37">
        <v>1700</v>
      </c>
      <c r="E25" s="124">
        <v>0</v>
      </c>
      <c r="F25" s="25">
        <f t="shared" si="0"/>
        <v>0</v>
      </c>
      <c r="G25" s="84" t="s">
        <v>5</v>
      </c>
      <c r="H25" s="88" t="s">
        <v>5</v>
      </c>
      <c r="I25" s="86"/>
      <c r="J25" s="87"/>
    </row>
    <row r="26" spans="1:10" s="23" customFormat="1" ht="15">
      <c r="A26" s="93" t="s">
        <v>76</v>
      </c>
      <c r="B26" s="34" t="s">
        <v>70</v>
      </c>
      <c r="C26" s="35" t="s">
        <v>3</v>
      </c>
      <c r="D26" s="37">
        <v>207</v>
      </c>
      <c r="E26" s="124">
        <v>0</v>
      </c>
      <c r="F26" s="25">
        <f t="shared" si="0"/>
        <v>0</v>
      </c>
      <c r="G26" s="84"/>
      <c r="H26" s="88"/>
      <c r="I26" s="86"/>
      <c r="J26" s="87"/>
    </row>
    <row r="27" spans="1:10" s="23" customFormat="1" ht="15.75" thickBot="1">
      <c r="A27" s="70">
        <v>915221</v>
      </c>
      <c r="B27" s="43" t="s">
        <v>81</v>
      </c>
      <c r="C27" s="71" t="s">
        <v>2</v>
      </c>
      <c r="D27" s="72">
        <v>335</v>
      </c>
      <c r="E27" s="125">
        <v>0</v>
      </c>
      <c r="F27" s="73">
        <f t="shared" si="0"/>
        <v>0</v>
      </c>
      <c r="G27" s="77"/>
      <c r="H27" s="77"/>
      <c r="I27" s="78"/>
      <c r="J27" s="79" t="s">
        <v>5</v>
      </c>
    </row>
    <row r="28" spans="1:10" s="23" customFormat="1" ht="15">
      <c r="A28" s="74"/>
      <c r="B28" s="75" t="s">
        <v>13</v>
      </c>
      <c r="C28" s="75"/>
      <c r="D28" s="75"/>
      <c r="E28" s="76" t="s">
        <v>5</v>
      </c>
      <c r="F28" s="38">
        <f>SUM(F13:F27)</f>
        <v>0</v>
      </c>
      <c r="G28" s="77"/>
      <c r="H28" s="77"/>
      <c r="I28" s="78"/>
      <c r="J28" s="79"/>
    </row>
    <row r="29" spans="1:10" s="23" customFormat="1" ht="15">
      <c r="A29" s="39"/>
      <c r="B29" s="34" t="s">
        <v>6</v>
      </c>
      <c r="C29" s="34"/>
      <c r="D29" s="34"/>
      <c r="E29" s="40" t="s">
        <v>5</v>
      </c>
      <c r="F29" s="41">
        <f>F28*0.21</f>
        <v>0</v>
      </c>
      <c r="G29" s="77"/>
      <c r="H29" s="77"/>
      <c r="I29" s="78"/>
      <c r="J29" s="79"/>
    </row>
    <row r="30" spans="1:10" s="23" customFormat="1" ht="16.5" thickBot="1">
      <c r="A30" s="42"/>
      <c r="B30" s="43" t="s">
        <v>14</v>
      </c>
      <c r="C30" s="43"/>
      <c r="D30" s="43"/>
      <c r="E30" s="44" t="s">
        <v>5</v>
      </c>
      <c r="F30" s="128">
        <f>F29+F28</f>
        <v>0</v>
      </c>
      <c r="G30" s="77"/>
      <c r="H30" s="77"/>
      <c r="I30" s="78"/>
      <c r="J30" s="79"/>
    </row>
    <row r="31" spans="7:10" ht="24" customHeight="1">
      <c r="G31" s="77"/>
      <c r="H31" s="77"/>
      <c r="I31" s="78"/>
      <c r="J31" s="79"/>
    </row>
    <row r="32" spans="7:10" ht="12" customHeight="1">
      <c r="G32" s="77"/>
      <c r="H32" s="77"/>
      <c r="I32" s="78"/>
      <c r="J32" s="79"/>
    </row>
    <row r="33" spans="7:10" ht="12" customHeight="1">
      <c r="G33" s="77"/>
      <c r="H33" s="77"/>
      <c r="I33" s="78"/>
      <c r="J33" s="79"/>
    </row>
    <row r="34" spans="7:10" ht="12" customHeight="1">
      <c r="G34" s="80"/>
      <c r="H34" s="80"/>
      <c r="I34" s="23"/>
      <c r="J34" s="23"/>
    </row>
    <row r="35" ht="36" customHeight="1"/>
  </sheetData>
  <sheetProtection/>
  <mergeCells count="2">
    <mergeCell ref="A1:G1"/>
    <mergeCell ref="A2:B2"/>
  </mergeCells>
  <printOptions/>
  <pageMargins left="0.39370079040527345" right="0.39370079040527345" top="0.7874015808105469" bottom="0.7874015808105469" header="0" footer="0"/>
  <pageSetup blackAndWhite="1" fitToHeight="0" fitToWidth="1" horizontalDpi="600" verticalDpi="600" orientation="landscape" paperSize="9" scale="70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showGridLines="0" zoomScalePageLayoutView="0" workbookViewId="0" topLeftCell="A1">
      <selection activeCell="J8" sqref="J8"/>
    </sheetView>
  </sheetViews>
  <sheetFormatPr defaultColWidth="10.5" defaultRowHeight="12" customHeight="1"/>
  <cols>
    <col min="1" max="1" width="16.33203125" style="2" customWidth="1"/>
    <col min="2" max="2" width="101.660156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7.83203125" style="5" customWidth="1"/>
    <col min="8" max="9" width="10.5" style="1" customWidth="1"/>
    <col min="10" max="10" width="31.33203125" style="1" customWidth="1"/>
    <col min="11" max="16384" width="10.5" style="1" customWidth="1"/>
  </cols>
  <sheetData>
    <row r="1" spans="1:7" s="6" customFormat="1" ht="27.75" customHeight="1">
      <c r="A1" s="194" t="s">
        <v>5</v>
      </c>
      <c r="B1" s="194"/>
      <c r="C1" s="194"/>
      <c r="D1" s="194"/>
      <c r="E1" s="194"/>
      <c r="F1" s="194"/>
      <c r="G1" s="194"/>
    </row>
    <row r="2" spans="1:7" s="6" customFormat="1" ht="21.75" customHeight="1">
      <c r="A2" s="94" t="s">
        <v>94</v>
      </c>
      <c r="B2" s="7"/>
      <c r="C2" s="22" t="s">
        <v>5</v>
      </c>
      <c r="D2" s="7"/>
      <c r="E2" s="7"/>
      <c r="F2" s="7"/>
      <c r="G2" s="7"/>
    </row>
    <row r="3" spans="1:7" s="6" customFormat="1" ht="21.75" customHeight="1">
      <c r="A3" s="94"/>
      <c r="B3" s="7"/>
      <c r="C3" s="22"/>
      <c r="D3" s="7"/>
      <c r="E3" s="7"/>
      <c r="F3" s="7"/>
      <c r="G3" s="7"/>
    </row>
    <row r="4" spans="1:7" s="6" customFormat="1" ht="12.75" customHeight="1" thickBot="1">
      <c r="A4" s="21" t="s">
        <v>5</v>
      </c>
      <c r="B4" s="7"/>
      <c r="C4" s="7"/>
      <c r="D4" s="7"/>
      <c r="E4" s="14"/>
      <c r="F4" s="7"/>
      <c r="G4" s="7"/>
    </row>
    <row r="5" spans="1:6" s="23" customFormat="1" ht="35.25" customHeight="1" thickBot="1">
      <c r="A5" s="117" t="s">
        <v>83</v>
      </c>
      <c r="B5" s="27" t="s">
        <v>8</v>
      </c>
      <c r="C5" s="28" t="s">
        <v>0</v>
      </c>
      <c r="D5" s="27" t="s">
        <v>9</v>
      </c>
      <c r="E5" s="27" t="s">
        <v>10</v>
      </c>
      <c r="F5" s="29" t="s">
        <v>11</v>
      </c>
    </row>
    <row r="6" spans="1:11" s="23" customFormat="1" ht="15">
      <c r="A6" s="30">
        <v>21461</v>
      </c>
      <c r="B6" s="31" t="s">
        <v>77</v>
      </c>
      <c r="C6" s="32" t="s">
        <v>2</v>
      </c>
      <c r="D6" s="95">
        <v>1</v>
      </c>
      <c r="E6" s="96">
        <v>0</v>
      </c>
      <c r="F6" s="97">
        <f aca="true" t="shared" si="0" ref="F6:F11">E6*D6</f>
        <v>0</v>
      </c>
      <c r="I6" s="98"/>
      <c r="K6" s="99"/>
    </row>
    <row r="7" spans="1:11" s="104" customFormat="1" ht="30">
      <c r="A7" s="93" t="s">
        <v>84</v>
      </c>
      <c r="B7" s="100" t="s">
        <v>85</v>
      </c>
      <c r="C7" s="35" t="s">
        <v>3</v>
      </c>
      <c r="D7" s="101">
        <v>0.92</v>
      </c>
      <c r="E7" s="102">
        <v>0</v>
      </c>
      <c r="F7" s="103">
        <f t="shared" si="0"/>
        <v>0</v>
      </c>
      <c r="I7" s="105"/>
      <c r="K7" s="106"/>
    </row>
    <row r="8" spans="1:11" s="23" customFormat="1" ht="15">
      <c r="A8" s="33">
        <v>122938</v>
      </c>
      <c r="B8" s="34" t="s">
        <v>86</v>
      </c>
      <c r="C8" s="35" t="s">
        <v>65</v>
      </c>
      <c r="D8" s="101">
        <v>0.35</v>
      </c>
      <c r="E8" s="102">
        <v>0</v>
      </c>
      <c r="F8" s="103">
        <f t="shared" si="0"/>
        <v>0</v>
      </c>
      <c r="I8" s="98"/>
      <c r="K8" s="99"/>
    </row>
    <row r="9" spans="1:11" s="23" customFormat="1" ht="15">
      <c r="A9" s="33">
        <v>56330</v>
      </c>
      <c r="B9" s="34" t="s">
        <v>92</v>
      </c>
      <c r="C9" s="35" t="s">
        <v>65</v>
      </c>
      <c r="D9" s="101">
        <v>0.2</v>
      </c>
      <c r="E9" s="102">
        <v>0</v>
      </c>
      <c r="F9" s="103">
        <f t="shared" si="0"/>
        <v>0</v>
      </c>
      <c r="I9" s="98"/>
      <c r="K9" s="99"/>
    </row>
    <row r="10" spans="1:11" s="23" customFormat="1" ht="15">
      <c r="A10" s="33">
        <v>572223</v>
      </c>
      <c r="B10" s="34" t="s">
        <v>87</v>
      </c>
      <c r="C10" s="35" t="s">
        <v>2</v>
      </c>
      <c r="D10" s="101">
        <v>1</v>
      </c>
      <c r="E10" s="102">
        <v>0</v>
      </c>
      <c r="F10" s="103">
        <f t="shared" si="0"/>
        <v>0</v>
      </c>
      <c r="I10" s="98"/>
      <c r="K10" s="99"/>
    </row>
    <row r="11" spans="1:11" s="23" customFormat="1" ht="15.75" thickBot="1">
      <c r="A11" s="118">
        <v>567104</v>
      </c>
      <c r="B11" s="45" t="s">
        <v>91</v>
      </c>
      <c r="C11" s="46" t="s">
        <v>65</v>
      </c>
      <c r="D11" s="107">
        <v>0.15</v>
      </c>
      <c r="E11" s="108">
        <v>0</v>
      </c>
      <c r="F11" s="109">
        <f t="shared" si="0"/>
        <v>0</v>
      </c>
      <c r="I11" s="98"/>
      <c r="K11" s="99"/>
    </row>
    <row r="12" spans="1:6" s="116" customFormat="1" ht="16.5" thickBot="1">
      <c r="A12" s="110"/>
      <c r="B12" s="111" t="s">
        <v>88</v>
      </c>
      <c r="C12" s="112" t="s">
        <v>2</v>
      </c>
      <c r="D12" s="113">
        <v>1</v>
      </c>
      <c r="E12" s="114" t="s">
        <v>5</v>
      </c>
      <c r="F12" s="115">
        <f>SUM(F6:F11)</f>
        <v>0</v>
      </c>
    </row>
    <row r="13" ht="24" customHeight="1"/>
    <row r="14" ht="30" customHeight="1"/>
  </sheetData>
  <sheetProtection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61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Karel Motal</cp:lastModifiedBy>
  <cp:lastPrinted>2022-05-27T04:13:25Z</cp:lastPrinted>
  <dcterms:created xsi:type="dcterms:W3CDTF">2014-05-16T09:31:30Z</dcterms:created>
  <dcterms:modified xsi:type="dcterms:W3CDTF">2022-05-27T15:50:48Z</dcterms:modified>
  <cp:category/>
  <cp:version/>
  <cp:contentType/>
  <cp:contentStatus/>
</cp:coreProperties>
</file>