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tabRatio="500" activeTab="1"/>
  </bookViews>
  <sheets>
    <sheet name="úvod" sheetId="1" r:id="rId1"/>
    <sheet name="budova A" sheetId="2" r:id="rId2"/>
    <sheet name="budova B" sheetId="3" r:id="rId3"/>
  </sheets>
  <definedNames/>
  <calcPr calcId="191029"/>
  <extLst/>
</workbook>
</file>

<file path=xl/sharedStrings.xml><?xml version="1.0" encoding="utf-8"?>
<sst xmlns="http://schemas.openxmlformats.org/spreadsheetml/2006/main" count="268" uniqueCount="131">
  <si>
    <t>Vybudování strukturované kabeláže v objektech Obchodní akademie Příbram</t>
  </si>
  <si>
    <t>Slaboproudá elektrotechnika - technická specifikace / soupis prací</t>
  </si>
  <si>
    <t>revize 00, datum 20.12.2021</t>
  </si>
  <si>
    <t>Tato technická specifikace byla zpracována k projektové dokumentaci pro provedení stavby. Při zpracování nabídky je nutné vycházet ze všech částí dokumentace (technické zprávy, výkresové dokumentace a technické specifikace/soupisu prací).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</t>
  </si>
  <si>
    <t>Dodávka všech systémů a technologií zařízení slaboproudé elektrotechniky bude provedena včetně instalace protipožárních ucpávek, drobného montážního materiálu, uzemnění, pomocných zednických prací, zhotovení prostupů, výkopů, dopravy osob a materiálu, uvedení do provozu, zaškolení obsluhy, vypracování dílenské dokumentace a dokumentace skutečného stavu po dokončení díla.</t>
  </si>
  <si>
    <t>Obsah:</t>
  </si>
  <si>
    <t>dodávka</t>
  </si>
  <si>
    <t>montáž</t>
  </si>
  <si>
    <t>celkem</t>
  </si>
  <si>
    <t>Strukturované kabelové rozvody budova A</t>
  </si>
  <si>
    <t>Strukturované kabelové rozvody budova B</t>
  </si>
  <si>
    <t>CELKEM bez DPH</t>
  </si>
  <si>
    <t>SK - STRUKTUROVANÁ KABELÁŽ A TELEFONNÍ ROZVODY</t>
  </si>
  <si>
    <t>P.č.</t>
  </si>
  <si>
    <t>Specifikace materiálu</t>
  </si>
  <si>
    <t>množství</t>
  </si>
  <si>
    <t>MJ</t>
  </si>
  <si>
    <t>cena dodávka / MJ</t>
  </si>
  <si>
    <t>celkem dodávka (Kč)</t>
  </si>
  <si>
    <t>poz.</t>
  </si>
  <si>
    <t>Prvky</t>
  </si>
  <si>
    <t>1.</t>
  </si>
  <si>
    <t>Datový rozvaděč stojanový 19" 42U, š.600mm, hl.800 mm, odnímatelné bočnice</t>
  </si>
  <si>
    <t>ks</t>
  </si>
  <si>
    <t>2.</t>
  </si>
  <si>
    <t>Datový rozvaděč nástěnný 19" 9U, š.600mm, hl.500 mm</t>
  </si>
  <si>
    <t>3.</t>
  </si>
  <si>
    <t>Datový rozvaděč nástěnný 19" 6U, š.600mm, hl.500 mm</t>
  </si>
  <si>
    <t>4.</t>
  </si>
  <si>
    <t>19“ napájecí panel PDU 19",8x230V,1U,kabel 3m</t>
  </si>
  <si>
    <t>5.</t>
  </si>
  <si>
    <t>19" patchpanel pro max. 24 keystone,neosazený,1U</t>
  </si>
  <si>
    <t>6.</t>
  </si>
  <si>
    <t>19" vyvazovací panel, plastový kabelovod, výška 1U</t>
  </si>
  <si>
    <t>7.</t>
  </si>
  <si>
    <t>modulova datová zásuvka pro 2 moduly., neosazená</t>
  </si>
  <si>
    <t>8.</t>
  </si>
  <si>
    <t>Keystone modul RJ45 nestíněný, Cat.6, samozářezový</t>
  </si>
  <si>
    <t>9.</t>
  </si>
  <si>
    <t>Box na omítku, hloubka 40 mm, pro zásuvky, RAL 9010</t>
  </si>
  <si>
    <t>10.</t>
  </si>
  <si>
    <t>11.</t>
  </si>
  <si>
    <t>Spojka LC/UPC-LC/UPC duplex</t>
  </si>
  <si>
    <t>12.</t>
  </si>
  <si>
    <t>13.</t>
  </si>
  <si>
    <t>14.</t>
  </si>
  <si>
    <t>15.</t>
  </si>
  <si>
    <t>16.</t>
  </si>
  <si>
    <t>Záložní zdroj pro přpínače v MDF</t>
  </si>
  <si>
    <t>17.</t>
  </si>
  <si>
    <t>10G optický modul SFP+ 10 Gbit (pár) LC</t>
  </si>
  <si>
    <t>18.</t>
  </si>
  <si>
    <t>Kabelové rozvody</t>
  </si>
  <si>
    <t>19.</t>
  </si>
  <si>
    <t>Kabel U/UTP Cat.6 4x2xAWG23 300 MHz, LS0HFR B2ca s1,d1,a1</t>
  </si>
  <si>
    <t>m</t>
  </si>
  <si>
    <t>20.</t>
  </si>
  <si>
    <t>Kabel U/UTP Cat.6 4x2xAWG23 300 MHz, LS0H (10% prořez)</t>
  </si>
  <si>
    <t>21.</t>
  </si>
  <si>
    <t>Kabel optický SM OS1/OS2 12 vl. 9/125 5,4 mm LSOH B2ca</t>
  </si>
  <si>
    <t>22.</t>
  </si>
  <si>
    <t>Kabel optický SM OS1/OS2 8 vl. 9/125 5,4 mm LSOH B2ca</t>
  </si>
  <si>
    <t>23.</t>
  </si>
  <si>
    <t>Kabel optický SM OS1/OS2 4 vl. 9/125 5,4 mm LSOH B2ca</t>
  </si>
  <si>
    <t>24.</t>
  </si>
  <si>
    <t>Pigtail LC/UPC 12 ks</t>
  </si>
  <si>
    <t>sada</t>
  </si>
  <si>
    <t>25.</t>
  </si>
  <si>
    <t>Propojovací kabel SM, LC/UPC-LC/UPC, duplex, délka 1m, barva žlutá</t>
  </si>
  <si>
    <t>26.</t>
  </si>
  <si>
    <t>Propojovací kabel SM, LC/UPC-LC/UPC, duplex, délka 20m, barva žlutá</t>
  </si>
  <si>
    <t>27.</t>
  </si>
  <si>
    <t>Propojovací kabel, Cat6 nestíněný,2xRJ-45, délka 1m, barva šedá</t>
  </si>
  <si>
    <t>28.</t>
  </si>
  <si>
    <t>Propojovací kabel, Cat6 nestíněný,2xRJ-45, délka 2m, barva šedá</t>
  </si>
  <si>
    <t>29.</t>
  </si>
  <si>
    <t>Propojovací kabel, Cat6 nestíněný,2xRJ-45, délka 3m, barva šedá</t>
  </si>
  <si>
    <t>30.</t>
  </si>
  <si>
    <t>Propojovací kabel, Cat6 nestíněný,2xRJ-45, délka 5m, barva šedá</t>
  </si>
  <si>
    <t>31.</t>
  </si>
  <si>
    <t>Lišta vkládací 20x20mm, bezhalogenová, LHD 20X20HF</t>
  </si>
  <si>
    <t>32.</t>
  </si>
  <si>
    <t>Lišta vkládací 40x20mm, bezhalogenová, LHD 40X20HF</t>
  </si>
  <si>
    <t>33.</t>
  </si>
  <si>
    <t>Lišta vkládací 40x40mm, bezhalogenová, LHD 40X40HF</t>
  </si>
  <si>
    <t>34.</t>
  </si>
  <si>
    <t>Lišta vkládací 80x40mm, bezhalogenová, EKD 80X40HF</t>
  </si>
  <si>
    <t>35.</t>
  </si>
  <si>
    <t>Parapetní kanál 110x70mm, bezhalogenový, PK 110X70 D HF</t>
  </si>
  <si>
    <t>36.</t>
  </si>
  <si>
    <t>drobný montážní materiál</t>
  </si>
  <si>
    <t>Celkem materiál a zařízení</t>
  </si>
  <si>
    <t>Montáž</t>
  </si>
  <si>
    <t>37.</t>
  </si>
  <si>
    <t>měření metalických linek, vypracování měřícího protokolu</t>
  </si>
  <si>
    <t>38.</t>
  </si>
  <si>
    <t>dokumentace skutečného provedení</t>
  </si>
  <si>
    <t>39.</t>
  </si>
  <si>
    <t>výchozí revize, vypracování revizní zprávy</t>
  </si>
  <si>
    <t>40.</t>
  </si>
  <si>
    <t>průrazy stropů (0,5metru)</t>
  </si>
  <si>
    <t>41.</t>
  </si>
  <si>
    <t>průrazy zdí (0,5metru)</t>
  </si>
  <si>
    <t>42.</t>
  </si>
  <si>
    <t>zednické začištění</t>
  </si>
  <si>
    <t>43.</t>
  </si>
  <si>
    <t>demontáž stávající odstraněné strukturované kabeláže, včetně začištění</t>
  </si>
  <si>
    <t>hod</t>
  </si>
  <si>
    <t>44.</t>
  </si>
  <si>
    <t>práce montážní (NT)</t>
  </si>
  <si>
    <t>45.</t>
  </si>
  <si>
    <t>práce technické (VT)</t>
  </si>
  <si>
    <t>Celkem práce</t>
  </si>
  <si>
    <t>celkem bez DPH</t>
  </si>
  <si>
    <t>Datový rozvaděč nástěnný 19" 6U, š.600mm, hl.500 mm, odnímatelné bočnice</t>
  </si>
  <si>
    <t>Napájecí panel PDU 19",8x230V,1U,kabel 3m</t>
  </si>
  <si>
    <t>19" vyvazovací panel, výška 1U</t>
  </si>
  <si>
    <t>modulová datová zásuvka pro 2 moduly., neosazená</t>
  </si>
  <si>
    <t>Optický modul SFP+ 10 Gbit (pár)</t>
  </si>
  <si>
    <t>Kabeláž</t>
  </si>
  <si>
    <t>Kabel U/UTP Cat.6 4x2xAWG23 300 MHz, LS0HFR B2ca s1 d1 a1</t>
  </si>
  <si>
    <t>Propojovací kabel SM, LC/UPC-LC/UPC, duplex, délka 15m, barva žlutá</t>
  </si>
  <si>
    <t>měření metalických kabelů, vypracování měřícího protokolu</t>
  </si>
  <si>
    <t>Wi-Fi vysokorychlostní  2,4GHz + 5GHz, 802.11ac Wave2, MU-MIMO 4x4, vnitřní, 2033 Mbps</t>
  </si>
  <si>
    <t>Rozvaděč optický 12 portů SC/Simplex – LC/Duplex -manageable</t>
  </si>
  <si>
    <t>Ethernetový přepínač L2/L3 24x Gbit LAN, 2x SFP+ manageable</t>
  </si>
  <si>
    <t>Ethernetový přepínač L2/L3 48x Gbit LAN, 4x SFP+ manageable</t>
  </si>
  <si>
    <t>Ethernetový přepínač L2/L3 4x 10Gbit LAN, 12x SFP+ port manageable</t>
  </si>
  <si>
    <t xml:space="preserve">Ethernetový LAN Controller - manageable </t>
  </si>
  <si>
    <t>Ethernetový přepínač L2/L3 8x Gbit LAN, 1x SFP+ , manageable</t>
  </si>
  <si>
    <t>Ethernetový přepínač L2/L3 24x Gbit LAN, 2x SFP+ , manageable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</si>
</sst>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&quot; Kč&quot;"/>
    <numFmt numFmtId="166" formatCode="#,##0.00&quot; Kč&quot;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165" fontId="0" fillId="0" borderId="0" xfId="0" applyNumberFormat="1"/>
    <xf numFmtId="165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center"/>
    </xf>
    <xf numFmtId="1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2" xfId="0" applyNumberFormat="1" applyBorder="1"/>
    <xf numFmtId="0" fontId="2" fillId="0" borderId="1" xfId="0" applyFont="1" applyBorder="1" applyAlignment="1" applyProtection="1">
      <alignment wrapText="1"/>
      <protection locked="0"/>
    </xf>
    <xf numFmtId="166" fontId="2" fillId="0" borderId="2" xfId="0" applyNumberFormat="1" applyFont="1" applyBorder="1" applyProtection="1">
      <protection locked="0"/>
    </xf>
    <xf numFmtId="166" fontId="2" fillId="0" borderId="2" xfId="0" applyNumberFormat="1" applyFont="1" applyBorder="1" applyAlignment="1" applyProtection="1">
      <alignment horizontal="center"/>
      <protection locked="0"/>
    </xf>
    <xf numFmtId="166" fontId="0" fillId="0" borderId="2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166" fontId="2" fillId="0" borderId="0" xfId="0" applyNumberFormat="1" applyFont="1" applyProtection="1">
      <protection locked="0"/>
    </xf>
    <xf numFmtId="0" fontId="0" fillId="0" borderId="2" xfId="0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6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166" fontId="2" fillId="0" borderId="2" xfId="0" applyNumberFormat="1" applyFont="1" applyBorder="1"/>
    <xf numFmtId="166" fontId="2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view="pageBreakPreview" zoomScaleSheetLayoutView="100" workbookViewId="0" topLeftCell="A1">
      <selection activeCell="A3" sqref="A3"/>
    </sheetView>
  </sheetViews>
  <sheetFormatPr defaultColWidth="8.7109375" defaultRowHeight="15"/>
  <cols>
    <col min="1" max="1" width="84.140625" style="0" customWidth="1"/>
    <col min="2" max="2" width="12.28125" style="0" customWidth="1"/>
    <col min="3" max="3" width="10.421875" style="0" customWidth="1"/>
    <col min="4" max="4" width="12.0039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2" t="s">
        <v>2</v>
      </c>
    </row>
    <row r="4" ht="120">
      <c r="A4" s="3" t="s">
        <v>3</v>
      </c>
    </row>
    <row r="5" ht="75">
      <c r="A5" s="3" t="s">
        <v>4</v>
      </c>
    </row>
    <row r="6" ht="15">
      <c r="A6" s="3"/>
    </row>
    <row r="7" ht="28.15" customHeight="1"/>
    <row r="8" spans="1:4" ht="15">
      <c r="A8" s="4" t="s">
        <v>5</v>
      </c>
      <c r="B8" s="5" t="s">
        <v>6</v>
      </c>
      <c r="C8" s="5" t="s">
        <v>7</v>
      </c>
      <c r="D8" s="6" t="s">
        <v>8</v>
      </c>
    </row>
    <row r="9" spans="1:4" ht="15">
      <c r="A9" s="7" t="s">
        <v>9</v>
      </c>
      <c r="B9" s="8">
        <f>'budova A'!F41</f>
        <v>0</v>
      </c>
      <c r="C9" s="8">
        <f>'budova A'!F52</f>
        <v>0</v>
      </c>
      <c r="D9" s="9">
        <f>SUM(B9:C9)</f>
        <v>0</v>
      </c>
    </row>
    <row r="10" spans="1:4" ht="15">
      <c r="A10" s="7" t="s">
        <v>10</v>
      </c>
      <c r="B10" s="8">
        <f>'budova B'!F28</f>
        <v>0</v>
      </c>
      <c r="C10" s="8">
        <f>'budova B'!F38</f>
        <v>0</v>
      </c>
      <c r="D10" s="9">
        <f>SUM(B10:C10)</f>
        <v>0</v>
      </c>
    </row>
    <row r="11" spans="1:4" ht="15">
      <c r="A11" s="10" t="s">
        <v>11</v>
      </c>
      <c r="D11" s="9">
        <f>SUM(D9:D10)</f>
        <v>0</v>
      </c>
    </row>
    <row r="12" ht="15">
      <c r="A12" s="10"/>
    </row>
  </sheetData>
  <printOptions/>
  <pageMargins left="0.7" right="0.7" top="0.7875" bottom="0.78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tabSelected="1" view="pageBreakPreview" zoomScaleSheetLayoutView="100" workbookViewId="0" topLeftCell="A1">
      <selection activeCell="B20" sqref="B20"/>
    </sheetView>
  </sheetViews>
  <sheetFormatPr defaultColWidth="8.7109375" defaultRowHeight="15"/>
  <cols>
    <col min="1" max="1" width="4.28125" style="11" customWidth="1"/>
    <col min="2" max="2" width="69.00390625" style="0" customWidth="1"/>
    <col min="3" max="4" width="9.00390625" style="0" customWidth="1"/>
    <col min="5" max="5" width="16.8515625" style="0" customWidth="1"/>
    <col min="6" max="6" width="18.140625" style="0" customWidth="1"/>
    <col min="7" max="7" width="10.00390625" style="0" customWidth="1"/>
    <col min="1024" max="1024" width="11.57421875" style="0" customWidth="1"/>
  </cols>
  <sheetData>
    <row r="1" spans="1:7" ht="15">
      <c r="A1" s="54" t="s">
        <v>12</v>
      </c>
      <c r="B1" s="54"/>
      <c r="C1" s="54"/>
      <c r="D1" s="54"/>
      <c r="E1" s="13"/>
      <c r="F1" s="13"/>
      <c r="G1" s="13"/>
    </row>
    <row r="2" spans="1:7" ht="15">
      <c r="A2" s="12" t="s">
        <v>13</v>
      </c>
      <c r="B2" s="12" t="s">
        <v>14</v>
      </c>
      <c r="C2" s="12" t="s">
        <v>15</v>
      </c>
      <c r="D2" s="12" t="s">
        <v>16</v>
      </c>
      <c r="E2" s="14" t="s">
        <v>17</v>
      </c>
      <c r="F2" s="14" t="s">
        <v>18</v>
      </c>
      <c r="G2" s="15" t="s">
        <v>19</v>
      </c>
    </row>
    <row r="3" spans="1:7" ht="15">
      <c r="A3" s="12"/>
      <c r="B3" s="12" t="s">
        <v>20</v>
      </c>
      <c r="C3" s="12"/>
      <c r="D3" s="12"/>
      <c r="E3" s="13"/>
      <c r="F3" s="13"/>
      <c r="G3" s="16"/>
    </row>
    <row r="4" spans="1:7" ht="12.6" customHeight="1">
      <c r="A4" s="17" t="s">
        <v>21</v>
      </c>
      <c r="B4" s="3" t="s">
        <v>22</v>
      </c>
      <c r="C4" s="18">
        <v>1</v>
      </c>
      <c r="D4" s="18" t="s">
        <v>23</v>
      </c>
      <c r="E4" s="19"/>
      <c r="F4" s="19">
        <f aca="true" t="shared" si="0" ref="F4:F21">C4*E4</f>
        <v>0</v>
      </c>
      <c r="G4" s="20"/>
    </row>
    <row r="5" spans="1:7" ht="12.6" customHeight="1">
      <c r="A5" s="17" t="s">
        <v>24</v>
      </c>
      <c r="B5" s="3" t="s">
        <v>25</v>
      </c>
      <c r="C5" s="18">
        <v>4</v>
      </c>
      <c r="D5" s="18" t="s">
        <v>23</v>
      </c>
      <c r="E5" s="19"/>
      <c r="F5" s="19">
        <f t="shared" si="0"/>
        <v>0</v>
      </c>
      <c r="G5" s="20"/>
    </row>
    <row r="6" spans="1:7" ht="12.6" customHeight="1">
      <c r="A6" s="17" t="s">
        <v>26</v>
      </c>
      <c r="B6" s="3" t="s">
        <v>27</v>
      </c>
      <c r="C6" s="18">
        <v>1</v>
      </c>
      <c r="D6" s="18" t="s">
        <v>23</v>
      </c>
      <c r="E6" s="19"/>
      <c r="F6" s="19">
        <f t="shared" si="0"/>
        <v>0</v>
      </c>
      <c r="G6" s="20"/>
    </row>
    <row r="7" spans="1:7" ht="15">
      <c r="A7" s="17" t="s">
        <v>28</v>
      </c>
      <c r="B7" s="21" t="s">
        <v>29</v>
      </c>
      <c r="C7" s="18">
        <v>6</v>
      </c>
      <c r="D7" s="18" t="s">
        <v>23</v>
      </c>
      <c r="E7" s="19"/>
      <c r="F7" s="19">
        <f t="shared" si="0"/>
        <v>0</v>
      </c>
      <c r="G7" s="20"/>
    </row>
    <row r="8" spans="1:7" ht="15">
      <c r="A8" s="17" t="s">
        <v>30</v>
      </c>
      <c r="B8" s="21" t="s">
        <v>31</v>
      </c>
      <c r="C8" s="18">
        <v>22</v>
      </c>
      <c r="D8" s="18" t="s">
        <v>23</v>
      </c>
      <c r="E8" s="19"/>
      <c r="F8" s="19">
        <f t="shared" si="0"/>
        <v>0</v>
      </c>
      <c r="G8" s="20"/>
    </row>
    <row r="9" spans="1:7" ht="15">
      <c r="A9" s="17" t="s">
        <v>32</v>
      </c>
      <c r="B9" s="21" t="s">
        <v>33</v>
      </c>
      <c r="C9" s="18">
        <v>22</v>
      </c>
      <c r="D9" s="18" t="s">
        <v>23</v>
      </c>
      <c r="E9" s="19"/>
      <c r="F9" s="19">
        <f t="shared" si="0"/>
        <v>0</v>
      </c>
      <c r="G9" s="20"/>
    </row>
    <row r="10" spans="1:7" ht="15">
      <c r="A10" s="17" t="s">
        <v>34</v>
      </c>
      <c r="B10" s="21" t="s">
        <v>35</v>
      </c>
      <c r="C10" s="18">
        <v>230</v>
      </c>
      <c r="D10" s="18" t="s">
        <v>23</v>
      </c>
      <c r="E10" s="19"/>
      <c r="F10" s="19">
        <f t="shared" si="0"/>
        <v>0</v>
      </c>
      <c r="G10" s="20"/>
    </row>
    <row r="11" spans="1:7" ht="15">
      <c r="A11" s="17" t="s">
        <v>36</v>
      </c>
      <c r="B11" s="21" t="s">
        <v>37</v>
      </c>
      <c r="C11" s="18">
        <f>(C8*24)+(C10*2)</f>
        <v>988</v>
      </c>
      <c r="D11" s="18" t="s">
        <v>23</v>
      </c>
      <c r="E11" s="19"/>
      <c r="F11" s="19">
        <f t="shared" si="0"/>
        <v>0</v>
      </c>
      <c r="G11" s="20"/>
    </row>
    <row r="12" spans="1:7" ht="15">
      <c r="A12" s="17" t="s">
        <v>38</v>
      </c>
      <c r="B12" s="21" t="s">
        <v>39</v>
      </c>
      <c r="C12" s="18">
        <v>230</v>
      </c>
      <c r="D12" s="18" t="s">
        <v>23</v>
      </c>
      <c r="E12" s="19"/>
      <c r="F12" s="19">
        <f t="shared" si="0"/>
        <v>0</v>
      </c>
      <c r="G12" s="20"/>
    </row>
    <row r="13" spans="1:7" ht="15">
      <c r="A13" s="17" t="s">
        <v>40</v>
      </c>
      <c r="B13" s="22" t="s">
        <v>124</v>
      </c>
      <c r="C13" s="23">
        <v>5</v>
      </c>
      <c r="D13" s="18" t="s">
        <v>23</v>
      </c>
      <c r="E13" s="19"/>
      <c r="F13" s="19">
        <f t="shared" si="0"/>
        <v>0</v>
      </c>
      <c r="G13" s="20"/>
    </row>
    <row r="14" spans="1:7" ht="15">
      <c r="A14" s="17" t="s">
        <v>41</v>
      </c>
      <c r="B14" s="22" t="s">
        <v>42</v>
      </c>
      <c r="C14" s="23">
        <v>40</v>
      </c>
      <c r="D14" s="18" t="s">
        <v>23</v>
      </c>
      <c r="E14" s="19"/>
      <c r="F14" s="19">
        <f t="shared" si="0"/>
        <v>0</v>
      </c>
      <c r="G14" s="20"/>
    </row>
    <row r="15" spans="1:7" ht="15">
      <c r="A15" s="17" t="s">
        <v>43</v>
      </c>
      <c r="B15" s="21" t="s">
        <v>125</v>
      </c>
      <c r="C15" s="18">
        <v>1</v>
      </c>
      <c r="D15" s="18" t="s">
        <v>23</v>
      </c>
      <c r="E15" s="19"/>
      <c r="F15" s="19">
        <f t="shared" si="0"/>
        <v>0</v>
      </c>
      <c r="G15" s="20"/>
    </row>
    <row r="16" spans="1:7" ht="15">
      <c r="A16" s="17" t="s">
        <v>44</v>
      </c>
      <c r="B16" s="21" t="s">
        <v>126</v>
      </c>
      <c r="C16" s="18">
        <v>13</v>
      </c>
      <c r="D16" s="18" t="s">
        <v>23</v>
      </c>
      <c r="E16" s="19"/>
      <c r="F16" s="19">
        <f t="shared" si="0"/>
        <v>0</v>
      </c>
      <c r="G16" s="20"/>
    </row>
    <row r="17" spans="1:7" ht="15">
      <c r="A17" s="17" t="s">
        <v>45</v>
      </c>
      <c r="B17" s="21" t="s">
        <v>127</v>
      </c>
      <c r="C17" s="18">
        <v>2</v>
      </c>
      <c r="D17" s="18" t="s">
        <v>23</v>
      </c>
      <c r="E17" s="19"/>
      <c r="F17" s="19">
        <f t="shared" si="0"/>
        <v>0</v>
      </c>
      <c r="G17" s="20"/>
    </row>
    <row r="18" spans="1:7" ht="15">
      <c r="A18" s="17" t="s">
        <v>46</v>
      </c>
      <c r="B18" s="21" t="s">
        <v>128</v>
      </c>
      <c r="C18" s="18">
        <v>1</v>
      </c>
      <c r="D18" s="18" t="s">
        <v>23</v>
      </c>
      <c r="E18" s="19"/>
      <c r="F18" s="19">
        <f t="shared" si="0"/>
        <v>0</v>
      </c>
      <c r="G18" s="20"/>
    </row>
    <row r="19" spans="1:7" ht="15">
      <c r="A19" s="17" t="s">
        <v>47</v>
      </c>
      <c r="B19" s="21" t="s">
        <v>48</v>
      </c>
      <c r="C19" s="18">
        <v>1</v>
      </c>
      <c r="D19" s="18" t="s">
        <v>23</v>
      </c>
      <c r="E19" s="19"/>
      <c r="F19" s="19">
        <f t="shared" si="0"/>
        <v>0</v>
      </c>
      <c r="G19" s="20"/>
    </row>
    <row r="20" spans="1:7" ht="15">
      <c r="A20" s="17" t="s">
        <v>49</v>
      </c>
      <c r="B20" s="21" t="s">
        <v>50</v>
      </c>
      <c r="C20" s="18">
        <v>16</v>
      </c>
      <c r="D20" s="18" t="s">
        <v>23</v>
      </c>
      <c r="E20" s="19"/>
      <c r="F20" s="19">
        <f t="shared" si="0"/>
        <v>0</v>
      </c>
      <c r="G20" s="20"/>
    </row>
    <row r="21" spans="1:7" ht="30">
      <c r="A21" s="17" t="s">
        <v>51</v>
      </c>
      <c r="B21" s="21" t="s">
        <v>123</v>
      </c>
      <c r="C21" s="18">
        <v>10</v>
      </c>
      <c r="D21" s="18" t="s">
        <v>23</v>
      </c>
      <c r="E21" s="19"/>
      <c r="F21" s="19">
        <f t="shared" si="0"/>
        <v>0</v>
      </c>
      <c r="G21" s="20"/>
    </row>
    <row r="22" spans="1:7" ht="15">
      <c r="A22" s="17"/>
      <c r="B22" s="24" t="s">
        <v>52</v>
      </c>
      <c r="C22" s="18"/>
      <c r="D22" s="18"/>
      <c r="E22" s="19"/>
      <c r="F22" s="19"/>
      <c r="G22" s="20"/>
    </row>
    <row r="23" spans="1:7" ht="15">
      <c r="A23" s="17" t="s">
        <v>53</v>
      </c>
      <c r="B23" s="25" t="s">
        <v>54</v>
      </c>
      <c r="C23" s="26">
        <v>9500</v>
      </c>
      <c r="D23" s="18" t="s">
        <v>55</v>
      </c>
      <c r="E23" s="19"/>
      <c r="F23" s="19">
        <f aca="true" t="shared" si="1" ref="F23:F40">C23*E23</f>
        <v>0</v>
      </c>
      <c r="G23" s="20"/>
    </row>
    <row r="24" spans="1:7" ht="15">
      <c r="A24" s="17" t="s">
        <v>56</v>
      </c>
      <c r="B24" s="25" t="s">
        <v>57</v>
      </c>
      <c r="C24" s="26">
        <f>C23*0.1</f>
        <v>950</v>
      </c>
      <c r="D24" s="18" t="s">
        <v>55</v>
      </c>
      <c r="E24" s="19"/>
      <c r="F24" s="19">
        <f t="shared" si="1"/>
        <v>0</v>
      </c>
      <c r="G24" s="20"/>
    </row>
    <row r="25" spans="1:7" ht="15">
      <c r="A25" s="17" t="s">
        <v>58</v>
      </c>
      <c r="B25" s="25" t="s">
        <v>59</v>
      </c>
      <c r="C25" s="18">
        <v>60</v>
      </c>
      <c r="D25" s="18" t="s">
        <v>55</v>
      </c>
      <c r="E25" s="19"/>
      <c r="F25" s="19">
        <f t="shared" si="1"/>
        <v>0</v>
      </c>
      <c r="G25" s="20"/>
    </row>
    <row r="26" spans="1:7" ht="15">
      <c r="A26" s="17" t="s">
        <v>60</v>
      </c>
      <c r="B26" s="25" t="s">
        <v>61</v>
      </c>
      <c r="C26" s="18">
        <v>60</v>
      </c>
      <c r="D26" s="18" t="s">
        <v>55</v>
      </c>
      <c r="E26" s="19"/>
      <c r="F26" s="19">
        <f t="shared" si="1"/>
        <v>0</v>
      </c>
      <c r="G26" s="20"/>
    </row>
    <row r="27" spans="1:7" ht="15">
      <c r="A27" s="17" t="s">
        <v>62</v>
      </c>
      <c r="B27" s="25" t="s">
        <v>63</v>
      </c>
      <c r="C27" s="18">
        <v>80</v>
      </c>
      <c r="D27" s="18" t="s">
        <v>55</v>
      </c>
      <c r="E27" s="19"/>
      <c r="F27" s="19">
        <f t="shared" si="1"/>
        <v>0</v>
      </c>
      <c r="G27" s="20"/>
    </row>
    <row r="28" spans="1:7" ht="15">
      <c r="A28" s="17" t="s">
        <v>64</v>
      </c>
      <c r="B28" s="22" t="s">
        <v>65</v>
      </c>
      <c r="C28" s="23">
        <v>4</v>
      </c>
      <c r="D28" s="18" t="s">
        <v>66</v>
      </c>
      <c r="E28" s="19"/>
      <c r="F28" s="19">
        <f t="shared" si="1"/>
        <v>0</v>
      </c>
      <c r="G28" s="20"/>
    </row>
    <row r="29" spans="1:7" ht="15">
      <c r="A29" s="17" t="s">
        <v>67</v>
      </c>
      <c r="B29" s="21" t="s">
        <v>68</v>
      </c>
      <c r="C29" s="23">
        <v>20</v>
      </c>
      <c r="D29" s="18" t="s">
        <v>23</v>
      </c>
      <c r="E29" s="19"/>
      <c r="F29" s="19">
        <f t="shared" si="1"/>
        <v>0</v>
      </c>
      <c r="G29" s="20"/>
    </row>
    <row r="30" spans="1:7" ht="15">
      <c r="A30" s="17" t="s">
        <v>69</v>
      </c>
      <c r="B30" s="21" t="s">
        <v>70</v>
      </c>
      <c r="C30" s="23">
        <v>4</v>
      </c>
      <c r="D30" s="18" t="s">
        <v>23</v>
      </c>
      <c r="E30" s="19"/>
      <c r="F30" s="19">
        <f t="shared" si="1"/>
        <v>0</v>
      </c>
      <c r="G30" s="20"/>
    </row>
    <row r="31" spans="1:7" ht="15">
      <c r="A31" s="17" t="s">
        <v>71</v>
      </c>
      <c r="B31" s="21" t="s">
        <v>72</v>
      </c>
      <c r="C31" s="18">
        <v>230</v>
      </c>
      <c r="D31" s="18" t="s">
        <v>23</v>
      </c>
      <c r="E31" s="19"/>
      <c r="F31" s="19">
        <f t="shared" si="1"/>
        <v>0</v>
      </c>
      <c r="G31" s="20"/>
    </row>
    <row r="32" spans="1:7" ht="15">
      <c r="A32" s="17" t="s">
        <v>73</v>
      </c>
      <c r="B32" s="21" t="s">
        <v>74</v>
      </c>
      <c r="C32" s="18">
        <v>150</v>
      </c>
      <c r="D32" s="18" t="s">
        <v>23</v>
      </c>
      <c r="E32" s="19"/>
      <c r="F32" s="19">
        <f t="shared" si="1"/>
        <v>0</v>
      </c>
      <c r="G32" s="20"/>
    </row>
    <row r="33" spans="1:7" ht="15">
      <c r="A33" s="17" t="s">
        <v>75</v>
      </c>
      <c r="B33" s="21" t="s">
        <v>76</v>
      </c>
      <c r="C33" s="18">
        <v>50</v>
      </c>
      <c r="D33" s="18" t="s">
        <v>23</v>
      </c>
      <c r="E33" s="19"/>
      <c r="F33" s="19">
        <f t="shared" si="1"/>
        <v>0</v>
      </c>
      <c r="G33" s="20"/>
    </row>
    <row r="34" spans="1:7" ht="15">
      <c r="A34" s="17" t="s">
        <v>77</v>
      </c>
      <c r="B34" s="21" t="s">
        <v>78</v>
      </c>
      <c r="C34" s="18">
        <v>20</v>
      </c>
      <c r="D34" s="18" t="s">
        <v>23</v>
      </c>
      <c r="E34" s="19"/>
      <c r="F34" s="19">
        <f t="shared" si="1"/>
        <v>0</v>
      </c>
      <c r="G34" s="20"/>
    </row>
    <row r="35" spans="1:7" ht="15">
      <c r="A35" s="17" t="s">
        <v>79</v>
      </c>
      <c r="B35" s="21" t="s">
        <v>80</v>
      </c>
      <c r="C35" s="18">
        <v>60</v>
      </c>
      <c r="D35" s="18" t="s">
        <v>55</v>
      </c>
      <c r="E35" s="27"/>
      <c r="F35" s="19">
        <f t="shared" si="1"/>
        <v>0</v>
      </c>
      <c r="G35" s="20"/>
    </row>
    <row r="36" spans="1:7" ht="15">
      <c r="A36" s="17" t="s">
        <v>81</v>
      </c>
      <c r="B36" s="21" t="s">
        <v>82</v>
      </c>
      <c r="C36" s="18">
        <v>100</v>
      </c>
      <c r="D36" s="18" t="s">
        <v>55</v>
      </c>
      <c r="E36" s="27"/>
      <c r="F36" s="19">
        <f t="shared" si="1"/>
        <v>0</v>
      </c>
      <c r="G36" s="20"/>
    </row>
    <row r="37" spans="1:7" ht="15">
      <c r="A37" s="17" t="s">
        <v>83</v>
      </c>
      <c r="B37" s="21" t="s">
        <v>84</v>
      </c>
      <c r="C37" s="18">
        <v>40</v>
      </c>
      <c r="D37" s="18" t="s">
        <v>55</v>
      </c>
      <c r="E37" s="27"/>
      <c r="F37" s="19">
        <f t="shared" si="1"/>
        <v>0</v>
      </c>
      <c r="G37" s="20"/>
    </row>
    <row r="38" spans="1:7" ht="15">
      <c r="A38" s="17" t="s">
        <v>85</v>
      </c>
      <c r="B38" s="21" t="s">
        <v>86</v>
      </c>
      <c r="C38" s="18">
        <v>40</v>
      </c>
      <c r="D38" s="18" t="s">
        <v>55</v>
      </c>
      <c r="E38" s="27"/>
      <c r="F38" s="19">
        <f t="shared" si="1"/>
        <v>0</v>
      </c>
      <c r="G38" s="20"/>
    </row>
    <row r="39" spans="1:7" ht="15">
      <c r="A39" s="17" t="s">
        <v>87</v>
      </c>
      <c r="B39" s="21" t="s">
        <v>88</v>
      </c>
      <c r="C39" s="18">
        <v>66</v>
      </c>
      <c r="D39" s="18" t="s">
        <v>55</v>
      </c>
      <c r="E39" s="27"/>
      <c r="F39" s="19">
        <f t="shared" si="1"/>
        <v>0</v>
      </c>
      <c r="G39" s="20"/>
    </row>
    <row r="40" spans="1:7" ht="15">
      <c r="A40" s="17" t="s">
        <v>89</v>
      </c>
      <c r="B40" s="21" t="s">
        <v>90</v>
      </c>
      <c r="C40" s="18">
        <v>1</v>
      </c>
      <c r="D40" s="18" t="s">
        <v>23</v>
      </c>
      <c r="E40" s="19"/>
      <c r="F40" s="19">
        <f t="shared" si="1"/>
        <v>0</v>
      </c>
      <c r="G40" s="20"/>
    </row>
    <row r="41" spans="1:7" ht="15">
      <c r="A41" s="17"/>
      <c r="B41" s="28" t="s">
        <v>91</v>
      </c>
      <c r="C41" s="18"/>
      <c r="D41" s="18"/>
      <c r="E41" s="19"/>
      <c r="F41" s="29">
        <f>SUM(F4:F40)</f>
        <v>0</v>
      </c>
      <c r="G41" s="30"/>
    </row>
    <row r="42" spans="1:7" ht="15">
      <c r="A42" s="17"/>
      <c r="B42" s="24" t="s">
        <v>92</v>
      </c>
      <c r="C42" s="18"/>
      <c r="D42" s="18"/>
      <c r="E42" s="19"/>
      <c r="F42" s="19"/>
      <c r="G42" s="20"/>
    </row>
    <row r="43" spans="1:7" ht="15">
      <c r="A43" s="17" t="s">
        <v>93</v>
      </c>
      <c r="B43" s="18" t="s">
        <v>94</v>
      </c>
      <c r="C43" s="18">
        <f>C10*2</f>
        <v>460</v>
      </c>
      <c r="D43" s="18" t="s">
        <v>23</v>
      </c>
      <c r="E43" s="19"/>
      <c r="F43" s="19">
        <f aca="true" t="shared" si="2" ref="F43:F51">C43*E43</f>
        <v>0</v>
      </c>
      <c r="G43" s="20"/>
    </row>
    <row r="44" spans="1:7" ht="15">
      <c r="A44" s="17" t="s">
        <v>95</v>
      </c>
      <c r="B44" s="21" t="s">
        <v>96</v>
      </c>
      <c r="C44" s="18">
        <v>1</v>
      </c>
      <c r="D44" s="18" t="s">
        <v>23</v>
      </c>
      <c r="E44" s="19"/>
      <c r="F44" s="19">
        <f t="shared" si="2"/>
        <v>0</v>
      </c>
      <c r="G44" s="20"/>
    </row>
    <row r="45" spans="1:7" ht="15">
      <c r="A45" s="17" t="s">
        <v>97</v>
      </c>
      <c r="B45" s="18" t="s">
        <v>98</v>
      </c>
      <c r="C45" s="18">
        <v>1</v>
      </c>
      <c r="D45" s="18" t="s">
        <v>23</v>
      </c>
      <c r="E45" s="19"/>
      <c r="F45" s="19">
        <f t="shared" si="2"/>
        <v>0</v>
      </c>
      <c r="G45" s="31"/>
    </row>
    <row r="46" spans="1:7" ht="15">
      <c r="A46" s="17" t="s">
        <v>99</v>
      </c>
      <c r="B46" s="18" t="s">
        <v>100</v>
      </c>
      <c r="C46" s="18">
        <v>0</v>
      </c>
      <c r="D46" s="18" t="s">
        <v>23</v>
      </c>
      <c r="E46" s="19"/>
      <c r="F46" s="19">
        <f t="shared" si="2"/>
        <v>0</v>
      </c>
      <c r="G46" s="20"/>
    </row>
    <row r="47" spans="1:7" ht="15">
      <c r="A47" s="17" t="s">
        <v>101</v>
      </c>
      <c r="B47" s="18" t="s">
        <v>102</v>
      </c>
      <c r="C47" s="18">
        <v>0</v>
      </c>
      <c r="D47" s="18" t="s">
        <v>23</v>
      </c>
      <c r="E47" s="19"/>
      <c r="F47" s="19">
        <f t="shared" si="2"/>
        <v>0</v>
      </c>
      <c r="G47" s="20"/>
    </row>
    <row r="48" spans="1:7" ht="15">
      <c r="A48" s="17" t="s">
        <v>103</v>
      </c>
      <c r="B48" s="18" t="s">
        <v>104</v>
      </c>
      <c r="C48" s="18">
        <v>0</v>
      </c>
      <c r="D48" s="18" t="s">
        <v>23</v>
      </c>
      <c r="E48" s="19"/>
      <c r="F48" s="19">
        <f t="shared" si="2"/>
        <v>0</v>
      </c>
      <c r="G48" s="20"/>
    </row>
    <row r="49" spans="1:7" ht="15">
      <c r="A49" s="17" t="s">
        <v>105</v>
      </c>
      <c r="B49" s="21" t="s">
        <v>106</v>
      </c>
      <c r="C49" s="18">
        <v>0</v>
      </c>
      <c r="D49" s="18" t="s">
        <v>107</v>
      </c>
      <c r="E49" s="19"/>
      <c r="F49" s="19">
        <f t="shared" si="2"/>
        <v>0</v>
      </c>
      <c r="G49" s="20"/>
    </row>
    <row r="50" spans="1:7" ht="15">
      <c r="A50" s="17" t="s">
        <v>108</v>
      </c>
      <c r="B50" s="3" t="s">
        <v>109</v>
      </c>
      <c r="C50" s="18">
        <v>0</v>
      </c>
      <c r="D50" s="18" t="s">
        <v>107</v>
      </c>
      <c r="E50" s="19"/>
      <c r="F50" s="19">
        <f t="shared" si="2"/>
        <v>0</v>
      </c>
      <c r="G50" s="20"/>
    </row>
    <row r="51" spans="1:7" ht="15">
      <c r="A51" s="17" t="s">
        <v>110</v>
      </c>
      <c r="B51" s="3" t="s">
        <v>111</v>
      </c>
      <c r="C51" s="18">
        <v>0</v>
      </c>
      <c r="D51" s="18" t="s">
        <v>107</v>
      </c>
      <c r="E51" s="19"/>
      <c r="F51" s="19">
        <f t="shared" si="2"/>
        <v>0</v>
      </c>
      <c r="G51" s="20"/>
    </row>
    <row r="52" spans="1:7" ht="15">
      <c r="A52" s="17"/>
      <c r="B52" s="32" t="s">
        <v>112</v>
      </c>
      <c r="C52" s="18"/>
      <c r="D52" s="18"/>
      <c r="E52" s="19"/>
      <c r="F52" s="29">
        <f>SUM(F43:F51)</f>
        <v>0</v>
      </c>
      <c r="G52" s="29"/>
    </row>
    <row r="53" spans="1:7" ht="15">
      <c r="A53" s="33"/>
      <c r="B53" s="34"/>
      <c r="C53" s="34"/>
      <c r="D53" s="34"/>
      <c r="E53" s="35"/>
      <c r="F53" s="35"/>
      <c r="G53" s="35"/>
    </row>
    <row r="54" spans="1:7" ht="15">
      <c r="A54" s="33"/>
      <c r="B54" s="36" t="s">
        <v>113</v>
      </c>
      <c r="C54" s="34"/>
      <c r="D54" s="34"/>
      <c r="E54" s="35"/>
      <c r="F54" s="37">
        <f>SUM(F41,F52)</f>
        <v>0</v>
      </c>
      <c r="G54" s="37"/>
    </row>
  </sheetData>
  <mergeCells count="1">
    <mergeCell ref="A1:D1"/>
  </mergeCells>
  <printOptions/>
  <pageMargins left="0.7" right="0.7" top="0.75" bottom="0.75" header="0.511805555555555" footer="0.511805555555555"/>
  <pageSetup fitToWidth="0" fitToHeight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zoomScaleSheetLayoutView="100" workbookViewId="0" topLeftCell="A7">
      <selection activeCell="B13" sqref="B13"/>
    </sheetView>
  </sheetViews>
  <sheetFormatPr defaultColWidth="8.7109375" defaultRowHeight="15"/>
  <cols>
    <col min="1" max="1" width="4.28125" style="11" customWidth="1"/>
    <col min="2" max="2" width="74.57421875" style="0" customWidth="1"/>
    <col min="3" max="3" width="9.00390625" style="0" customWidth="1"/>
    <col min="4" max="4" width="4.28125" style="0" customWidth="1"/>
    <col min="5" max="5" width="16.421875" style="0" customWidth="1"/>
    <col min="6" max="6" width="18.140625" style="0" customWidth="1"/>
    <col min="1024" max="1024" width="11.57421875" style="0" customWidth="1"/>
  </cols>
  <sheetData>
    <row r="1" spans="1:7" ht="15">
      <c r="A1" s="55" t="s">
        <v>12</v>
      </c>
      <c r="B1" s="55"/>
      <c r="C1" s="55"/>
      <c r="D1" s="55"/>
      <c r="E1" s="38"/>
      <c r="F1" s="38"/>
      <c r="G1" s="38"/>
    </row>
    <row r="2" spans="1:7" ht="15">
      <c r="A2" s="1" t="s">
        <v>13</v>
      </c>
      <c r="B2" s="1" t="s">
        <v>14</v>
      </c>
      <c r="C2" s="1" t="s">
        <v>15</v>
      </c>
      <c r="D2" s="1" t="s">
        <v>16</v>
      </c>
      <c r="E2" s="38" t="s">
        <v>17</v>
      </c>
      <c r="F2" s="38" t="s">
        <v>18</v>
      </c>
      <c r="G2" s="39" t="s">
        <v>19</v>
      </c>
    </row>
    <row r="3" spans="1:7" ht="15">
      <c r="A3" s="1"/>
      <c r="B3" s="1" t="s">
        <v>20</v>
      </c>
      <c r="C3" s="1"/>
      <c r="D3" s="1"/>
      <c r="E3" s="38"/>
      <c r="F3" s="38"/>
      <c r="G3" s="38"/>
    </row>
    <row r="4" spans="1:7" ht="14.1" customHeight="1">
      <c r="A4" s="40" t="s">
        <v>21</v>
      </c>
      <c r="B4" s="3" t="s">
        <v>114</v>
      </c>
      <c r="C4" s="41">
        <v>2</v>
      </c>
      <c r="D4" s="41" t="s">
        <v>23</v>
      </c>
      <c r="E4" s="27"/>
      <c r="F4" s="27">
        <f aca="true" t="shared" si="0" ref="F4:F14">C4*E4</f>
        <v>0</v>
      </c>
      <c r="G4" s="42"/>
    </row>
    <row r="5" spans="1:7" ht="15">
      <c r="A5" s="40" t="s">
        <v>24</v>
      </c>
      <c r="B5" s="3" t="s">
        <v>115</v>
      </c>
      <c r="C5" s="41">
        <v>2</v>
      </c>
      <c r="D5" s="41" t="s">
        <v>23</v>
      </c>
      <c r="E5" s="27"/>
      <c r="F5" s="27">
        <f t="shared" si="0"/>
        <v>0</v>
      </c>
      <c r="G5" s="42"/>
    </row>
    <row r="6" spans="1:7" ht="15">
      <c r="A6" s="40" t="s">
        <v>26</v>
      </c>
      <c r="B6" s="3" t="s">
        <v>31</v>
      </c>
      <c r="C6" s="41">
        <v>3</v>
      </c>
      <c r="D6" s="41" t="s">
        <v>23</v>
      </c>
      <c r="E6" s="27"/>
      <c r="F6" s="27">
        <f t="shared" si="0"/>
        <v>0</v>
      </c>
      <c r="G6" s="42"/>
    </row>
    <row r="7" spans="1:7" ht="15">
      <c r="A7" s="40" t="s">
        <v>28</v>
      </c>
      <c r="B7" s="3" t="s">
        <v>37</v>
      </c>
      <c r="C7" s="41">
        <f>(C6*24)+(C9*2)</f>
        <v>110</v>
      </c>
      <c r="D7" s="41" t="s">
        <v>23</v>
      </c>
      <c r="E7" s="27"/>
      <c r="F7" s="27">
        <f t="shared" si="0"/>
        <v>0</v>
      </c>
      <c r="G7" s="42"/>
    </row>
    <row r="8" spans="1:7" ht="15">
      <c r="A8" s="40" t="s">
        <v>30</v>
      </c>
      <c r="B8" s="3" t="s">
        <v>116</v>
      </c>
      <c r="C8" s="41">
        <v>3</v>
      </c>
      <c r="D8" s="41" t="s">
        <v>23</v>
      </c>
      <c r="E8" s="27"/>
      <c r="F8" s="27">
        <f t="shared" si="0"/>
        <v>0</v>
      </c>
      <c r="G8" s="42"/>
    </row>
    <row r="9" spans="1:7" ht="15">
      <c r="A9" s="40" t="s">
        <v>32</v>
      </c>
      <c r="B9" s="3" t="s">
        <v>117</v>
      </c>
      <c r="C9" s="41">
        <v>19</v>
      </c>
      <c r="D9" s="41" t="s">
        <v>23</v>
      </c>
      <c r="E9" s="27"/>
      <c r="F9" s="27">
        <f t="shared" si="0"/>
        <v>0</v>
      </c>
      <c r="G9" s="42"/>
    </row>
    <row r="10" spans="1:7" ht="15">
      <c r="A10" s="40" t="s">
        <v>34</v>
      </c>
      <c r="B10" s="3" t="s">
        <v>39</v>
      </c>
      <c r="C10" s="41">
        <v>19</v>
      </c>
      <c r="D10" s="41" t="s">
        <v>23</v>
      </c>
      <c r="E10" s="27"/>
      <c r="F10" s="27">
        <f t="shared" si="0"/>
        <v>0</v>
      </c>
      <c r="G10" s="42"/>
    </row>
    <row r="11" spans="1:7" ht="15">
      <c r="A11" s="40" t="s">
        <v>36</v>
      </c>
      <c r="B11" s="3" t="s">
        <v>129</v>
      </c>
      <c r="C11" s="41">
        <v>1</v>
      </c>
      <c r="D11" s="41" t="s">
        <v>23</v>
      </c>
      <c r="E11" s="27"/>
      <c r="F11" s="27">
        <f t="shared" si="0"/>
        <v>0</v>
      </c>
      <c r="G11" s="42"/>
    </row>
    <row r="12" spans="1:7" ht="15">
      <c r="A12" s="40" t="s">
        <v>38</v>
      </c>
      <c r="B12" s="21" t="s">
        <v>130</v>
      </c>
      <c r="C12" s="41">
        <v>2</v>
      </c>
      <c r="D12" s="41" t="s">
        <v>23</v>
      </c>
      <c r="E12" s="19"/>
      <c r="F12" s="27">
        <f t="shared" si="0"/>
        <v>0</v>
      </c>
      <c r="G12" s="42"/>
    </row>
    <row r="13" spans="1:7" ht="15">
      <c r="A13" s="40" t="s">
        <v>40</v>
      </c>
      <c r="B13" s="21" t="s">
        <v>118</v>
      </c>
      <c r="C13" s="41">
        <v>2</v>
      </c>
      <c r="D13" s="41" t="s">
        <v>23</v>
      </c>
      <c r="E13" s="19"/>
      <c r="F13" s="27">
        <f t="shared" si="0"/>
        <v>0</v>
      </c>
      <c r="G13" s="42"/>
    </row>
    <row r="14" spans="1:7" ht="30">
      <c r="A14" s="40" t="s">
        <v>41</v>
      </c>
      <c r="B14" s="21" t="s">
        <v>123</v>
      </c>
      <c r="C14" s="41">
        <v>3</v>
      </c>
      <c r="D14" s="41" t="s">
        <v>23</v>
      </c>
      <c r="E14" s="19"/>
      <c r="F14" s="27">
        <f t="shared" si="0"/>
        <v>0</v>
      </c>
      <c r="G14" s="42"/>
    </row>
    <row r="15" spans="1:7" ht="15">
      <c r="A15" s="40"/>
      <c r="B15" s="43" t="s">
        <v>119</v>
      </c>
      <c r="C15" s="41"/>
      <c r="D15" s="41"/>
      <c r="E15" s="27"/>
      <c r="F15" s="27"/>
      <c r="G15" s="42"/>
    </row>
    <row r="16" spans="1:7" ht="15">
      <c r="A16" s="40" t="s">
        <v>43</v>
      </c>
      <c r="B16" s="44" t="s">
        <v>120</v>
      </c>
      <c r="C16" s="44">
        <v>600</v>
      </c>
      <c r="D16" s="44" t="s">
        <v>55</v>
      </c>
      <c r="E16" s="27"/>
      <c r="F16" s="27">
        <f aca="true" t="shared" si="1" ref="F16:F27">C16*E16</f>
        <v>0</v>
      </c>
      <c r="G16" s="42"/>
    </row>
    <row r="17" spans="1:7" ht="15">
      <c r="A17" s="40" t="s">
        <v>44</v>
      </c>
      <c r="B17" s="44" t="s">
        <v>57</v>
      </c>
      <c r="C17" s="41">
        <f>C16*0.1</f>
        <v>60</v>
      </c>
      <c r="D17" s="41" t="s">
        <v>55</v>
      </c>
      <c r="E17" s="27"/>
      <c r="F17" s="27">
        <f t="shared" si="1"/>
        <v>0</v>
      </c>
      <c r="G17" s="42"/>
    </row>
    <row r="18" spans="1:7" ht="15">
      <c r="A18" s="40" t="s">
        <v>45</v>
      </c>
      <c r="B18" s="21" t="s">
        <v>68</v>
      </c>
      <c r="C18" s="41">
        <v>1</v>
      </c>
      <c r="D18" s="41" t="s">
        <v>23</v>
      </c>
      <c r="E18" s="27"/>
      <c r="F18" s="27">
        <f t="shared" si="1"/>
        <v>0</v>
      </c>
      <c r="G18" s="42"/>
    </row>
    <row r="19" spans="1:7" ht="15">
      <c r="A19" s="40" t="s">
        <v>46</v>
      </c>
      <c r="B19" s="21" t="s">
        <v>121</v>
      </c>
      <c r="C19" s="41">
        <v>2</v>
      </c>
      <c r="D19" s="41" t="s">
        <v>23</v>
      </c>
      <c r="E19" s="27"/>
      <c r="F19" s="27">
        <f t="shared" si="1"/>
        <v>0</v>
      </c>
      <c r="G19" s="42"/>
    </row>
    <row r="20" spans="1:7" ht="15">
      <c r="A20" s="40" t="s">
        <v>47</v>
      </c>
      <c r="B20" s="3" t="s">
        <v>72</v>
      </c>
      <c r="C20" s="41">
        <v>38</v>
      </c>
      <c r="D20" s="41" t="s">
        <v>23</v>
      </c>
      <c r="E20" s="27"/>
      <c r="F20" s="27">
        <f t="shared" si="1"/>
        <v>0</v>
      </c>
      <c r="G20" s="42"/>
    </row>
    <row r="21" spans="1:7" ht="15">
      <c r="A21" s="40" t="s">
        <v>49</v>
      </c>
      <c r="B21" s="3" t="s">
        <v>74</v>
      </c>
      <c r="C21" s="41">
        <v>20</v>
      </c>
      <c r="D21" s="41" t="s">
        <v>23</v>
      </c>
      <c r="E21" s="27"/>
      <c r="F21" s="27">
        <f t="shared" si="1"/>
        <v>0</v>
      </c>
      <c r="G21" s="42"/>
    </row>
    <row r="22" spans="1:7" ht="15">
      <c r="A22" s="40" t="s">
        <v>51</v>
      </c>
      <c r="B22" s="3" t="s">
        <v>76</v>
      </c>
      <c r="C22" s="41">
        <v>10</v>
      </c>
      <c r="D22" s="41" t="s">
        <v>23</v>
      </c>
      <c r="E22" s="27"/>
      <c r="F22" s="27">
        <f t="shared" si="1"/>
        <v>0</v>
      </c>
      <c r="G22" s="42"/>
    </row>
    <row r="23" spans="1:7" ht="15">
      <c r="A23" s="40" t="s">
        <v>53</v>
      </c>
      <c r="B23" s="3" t="s">
        <v>78</v>
      </c>
      <c r="C23" s="41">
        <v>10</v>
      </c>
      <c r="D23" s="41" t="s">
        <v>23</v>
      </c>
      <c r="E23" s="27"/>
      <c r="F23" s="27">
        <f t="shared" si="1"/>
        <v>0</v>
      </c>
      <c r="G23" s="42"/>
    </row>
    <row r="24" spans="1:7" ht="15">
      <c r="A24" s="40" t="s">
        <v>56</v>
      </c>
      <c r="B24" s="3" t="s">
        <v>80</v>
      </c>
      <c r="C24" s="41">
        <v>20</v>
      </c>
      <c r="D24" s="41" t="s">
        <v>55</v>
      </c>
      <c r="E24" s="27"/>
      <c r="F24" s="27">
        <f t="shared" si="1"/>
        <v>0</v>
      </c>
      <c r="G24" s="42"/>
    </row>
    <row r="25" spans="1:7" ht="15">
      <c r="A25" s="40" t="s">
        <v>58</v>
      </c>
      <c r="B25" s="3" t="s">
        <v>82</v>
      </c>
      <c r="C25" s="41">
        <v>20</v>
      </c>
      <c r="D25" s="41" t="s">
        <v>55</v>
      </c>
      <c r="E25" s="27"/>
      <c r="F25" s="27">
        <f t="shared" si="1"/>
        <v>0</v>
      </c>
      <c r="G25" s="42"/>
    </row>
    <row r="26" spans="1:7" ht="15">
      <c r="A26" s="40" t="s">
        <v>60</v>
      </c>
      <c r="B26" s="3" t="s">
        <v>84</v>
      </c>
      <c r="C26" s="41">
        <v>20</v>
      </c>
      <c r="D26" s="41" t="s">
        <v>55</v>
      </c>
      <c r="E26" s="27"/>
      <c r="F26" s="27">
        <f t="shared" si="1"/>
        <v>0</v>
      </c>
      <c r="G26" s="42"/>
    </row>
    <row r="27" spans="1:7" ht="15">
      <c r="A27" s="40" t="s">
        <v>62</v>
      </c>
      <c r="B27" s="3" t="s">
        <v>90</v>
      </c>
      <c r="C27" s="41">
        <v>1</v>
      </c>
      <c r="D27" s="41" t="s">
        <v>23</v>
      </c>
      <c r="E27" s="27"/>
      <c r="F27" s="27">
        <f t="shared" si="1"/>
        <v>0</v>
      </c>
      <c r="G27" s="42"/>
    </row>
    <row r="28" spans="1:7" ht="15">
      <c r="A28" s="40"/>
      <c r="B28" s="32" t="s">
        <v>91</v>
      </c>
      <c r="C28" s="41"/>
      <c r="D28" s="41"/>
      <c r="E28" s="27"/>
      <c r="F28" s="45">
        <f>SUM(F4:F27)</f>
        <v>0</v>
      </c>
      <c r="G28" s="46"/>
    </row>
    <row r="29" spans="1:7" ht="15">
      <c r="A29" s="40"/>
      <c r="B29" s="43" t="s">
        <v>92</v>
      </c>
      <c r="C29" s="41"/>
      <c r="D29" s="41"/>
      <c r="E29" s="27"/>
      <c r="F29" s="27"/>
      <c r="G29" s="42"/>
    </row>
    <row r="30" spans="1:7" ht="15">
      <c r="A30" s="40" t="s">
        <v>64</v>
      </c>
      <c r="B30" s="41" t="s">
        <v>122</v>
      </c>
      <c r="C30" s="41">
        <f>C9*2</f>
        <v>38</v>
      </c>
      <c r="D30" s="41" t="s">
        <v>23</v>
      </c>
      <c r="E30" s="27"/>
      <c r="F30" s="27">
        <f aca="true" t="shared" si="2" ref="F30:F37">C30*E30</f>
        <v>0</v>
      </c>
      <c r="G30" s="42"/>
    </row>
    <row r="31" spans="1:7" ht="15">
      <c r="A31" s="40" t="s">
        <v>67</v>
      </c>
      <c r="B31" s="3" t="s">
        <v>96</v>
      </c>
      <c r="C31" s="41">
        <v>1</v>
      </c>
      <c r="D31" s="41" t="s">
        <v>23</v>
      </c>
      <c r="E31" s="27"/>
      <c r="F31" s="27">
        <f t="shared" si="2"/>
        <v>0</v>
      </c>
      <c r="G31" s="42"/>
    </row>
    <row r="32" spans="1:7" ht="15">
      <c r="A32" s="40" t="s">
        <v>69</v>
      </c>
      <c r="B32" s="41" t="s">
        <v>98</v>
      </c>
      <c r="C32" s="41">
        <v>1</v>
      </c>
      <c r="D32" s="41" t="s">
        <v>23</v>
      </c>
      <c r="E32" s="27"/>
      <c r="F32" s="27">
        <f t="shared" si="2"/>
        <v>0</v>
      </c>
      <c r="G32" s="47"/>
    </row>
    <row r="33" spans="1:7" ht="15">
      <c r="A33" s="40" t="s">
        <v>71</v>
      </c>
      <c r="B33" s="41" t="s">
        <v>102</v>
      </c>
      <c r="C33" s="41">
        <v>0</v>
      </c>
      <c r="D33" s="41" t="s">
        <v>23</v>
      </c>
      <c r="E33" s="27"/>
      <c r="F33" s="27">
        <f t="shared" si="2"/>
        <v>0</v>
      </c>
      <c r="G33" s="42"/>
    </row>
    <row r="34" spans="1:7" ht="15">
      <c r="A34" s="40" t="s">
        <v>73</v>
      </c>
      <c r="B34" s="41" t="s">
        <v>104</v>
      </c>
      <c r="C34" s="41">
        <v>0</v>
      </c>
      <c r="D34" s="41" t="s">
        <v>23</v>
      </c>
      <c r="E34" s="27"/>
      <c r="F34" s="27">
        <f t="shared" si="2"/>
        <v>0</v>
      </c>
      <c r="G34" s="42"/>
    </row>
    <row r="35" spans="1:7" ht="15.6" customHeight="1">
      <c r="A35" s="40" t="s">
        <v>75</v>
      </c>
      <c r="B35" s="3" t="s">
        <v>106</v>
      </c>
      <c r="C35" s="41">
        <v>0</v>
      </c>
      <c r="D35" s="41" t="s">
        <v>107</v>
      </c>
      <c r="E35" s="27"/>
      <c r="F35" s="27">
        <f t="shared" si="2"/>
        <v>0</v>
      </c>
      <c r="G35" s="42"/>
    </row>
    <row r="36" spans="1:7" ht="14.1" customHeight="1">
      <c r="A36" s="40" t="s">
        <v>77</v>
      </c>
      <c r="B36" s="3" t="s">
        <v>109</v>
      </c>
      <c r="C36" s="41">
        <v>0</v>
      </c>
      <c r="D36" s="41" t="s">
        <v>107</v>
      </c>
      <c r="E36" s="27"/>
      <c r="F36" s="27">
        <f t="shared" si="2"/>
        <v>0</v>
      </c>
      <c r="G36" s="42"/>
    </row>
    <row r="37" spans="1:7" ht="14.1" customHeight="1">
      <c r="A37" s="40" t="s">
        <v>79</v>
      </c>
      <c r="B37" s="3" t="s">
        <v>111</v>
      </c>
      <c r="C37" s="41">
        <v>0</v>
      </c>
      <c r="D37" s="41" t="s">
        <v>107</v>
      </c>
      <c r="E37" s="27"/>
      <c r="F37" s="27">
        <f t="shared" si="2"/>
        <v>0</v>
      </c>
      <c r="G37" s="42"/>
    </row>
    <row r="38" spans="1:7" ht="15">
      <c r="A38" s="48"/>
      <c r="B38" s="49" t="s">
        <v>112</v>
      </c>
      <c r="C38" s="38"/>
      <c r="D38" s="38"/>
      <c r="E38" s="27"/>
      <c r="F38" s="45">
        <f>SUM(F30:F37)</f>
        <v>0</v>
      </c>
      <c r="G38" s="46"/>
    </row>
    <row r="39" spans="5:7" ht="15">
      <c r="E39" s="50"/>
      <c r="F39" s="50"/>
      <c r="G39" s="51"/>
    </row>
    <row r="40" spans="2:7" ht="15">
      <c r="B40" s="10" t="s">
        <v>113</v>
      </c>
      <c r="E40" s="50"/>
      <c r="F40" s="52">
        <f>SUM(F28,F38)</f>
        <v>0</v>
      </c>
      <c r="G40" s="53"/>
    </row>
  </sheetData>
  <mergeCells count="1">
    <mergeCell ref="A1:D1"/>
  </mergeCells>
  <printOptions/>
  <pageMargins left="0.511805555555555" right="0.511805555555555" top="0.747916666666667" bottom="0.747916666666667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Jarath</dc:creator>
  <cp:keywords/>
  <dc:description/>
  <cp:lastModifiedBy>mblazkova</cp:lastModifiedBy>
  <cp:lastPrinted>2022-06-17T05:45:13Z</cp:lastPrinted>
  <dcterms:created xsi:type="dcterms:W3CDTF">2016-06-17T08:52:02Z</dcterms:created>
  <dcterms:modified xsi:type="dcterms:W3CDTF">2022-06-17T05:46:15Z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0x010100B57670C69922094CAAD92D8E41E1D6FC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