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1"/>
  </bookViews>
  <sheets>
    <sheet name="Krycí list rozpočtu" sheetId="1" r:id="rId1"/>
    <sheet name="rozpočet" sheetId="2" r:id="rId2"/>
  </sheets>
  <definedNames>
    <definedName name="_xlnm.Print_Area" localSheetId="1">'rozpočet'!$A$4:$F$39</definedName>
  </definedNames>
  <calcPr fullCalcOnLoad="1"/>
</workbook>
</file>

<file path=xl/sharedStrings.xml><?xml version="1.0" encoding="utf-8"?>
<sst xmlns="http://schemas.openxmlformats.org/spreadsheetml/2006/main" count="169" uniqueCount="111">
  <si>
    <t>MJ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</si>
  <si>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</si>
  <si>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</si>
  <si>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</si>
  <si>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</si>
  <si>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</si>
  <si>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</si>
  <si>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</si>
  <si>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</si>
  <si>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</si>
  <si>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</si>
  <si>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</si>
  <si>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</si>
  <si>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</si>
  <si>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</si>
  <si>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</si>
  <si>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</si>
  <si>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</si>
  <si>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</si>
  <si>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</si>
  <si>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</si>
  <si>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</si>
  <si>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</si>
  <si>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</si>
  <si>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</si>
  <si>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</si>
  <si>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</si>
  <si>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</si>
  <si>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</si>
  <si>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</si>
  <si>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</si>
  <si>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</si>
  <si>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</si>
  <si>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</si>
  <si>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</si>
  <si>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</si>
  <si>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</si>
  <si>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</si>
  <si>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</si>
  <si>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</si>
  <si>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</si>
  <si>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</si>
  <si>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</si>
  <si>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</si>
  <si>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</si>
  <si>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</si>
  <si>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</si>
  <si>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</si>
  <si>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</si>
  <si>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</si>
  <si>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</si>
  <si>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</si>
  <si>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</si>
  <si>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</si>
  <si>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</si>
  <si>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</si>
  <si>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</si>
  <si>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</si>
  <si>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</si>
  <si>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</si>
  <si>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</si>
  <si>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</si>
  <si>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</si>
  <si>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</si>
  <si>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</si>
  <si>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 xml:space="preserve">zpevnění krajnic z recyklátu do tl. 100mm  </t>
  </si>
  <si>
    <t>frézování spár š. do 10mm , hl. do 20mm</t>
  </si>
  <si>
    <t>hmotnost              t</t>
  </si>
  <si>
    <t>hmotnost  celkem</t>
  </si>
  <si>
    <t xml:space="preserve">Zalévání spár dilatační asf. zálivkou  </t>
  </si>
  <si>
    <t>Číslo položky   OTSKP</t>
  </si>
  <si>
    <t>574F68</t>
  </si>
  <si>
    <t>574D46</t>
  </si>
  <si>
    <t>574A34</t>
  </si>
  <si>
    <t>frézování  asfalt. ploch, odvoz do 8km 160 mm</t>
  </si>
  <si>
    <t>Objednatel: Ksús Středočeského kraje</t>
  </si>
  <si>
    <t>ing.Jan Lichtneger</t>
  </si>
  <si>
    <t>ředitel organizace</t>
  </si>
  <si>
    <t xml:space="preserve">řezání asfaltového krytu vozovek do 150mm </t>
  </si>
  <si>
    <t xml:space="preserve">Oprava povrchu </t>
  </si>
  <si>
    <t>CMS Říčany</t>
  </si>
  <si>
    <t>SOKP</t>
  </si>
  <si>
    <t>ZO za KSUSSK</t>
  </si>
  <si>
    <t>Holan Petr,Salač Radek,Kratochvíl Vl.</t>
  </si>
  <si>
    <t>0006601-CZ00066001</t>
  </si>
  <si>
    <t>Kratochvíl Vladimír,CMS Říčany</t>
  </si>
  <si>
    <t>Objekt:sil. II/101 Staničení 5,180-6,517 km šířka 11,7m,délka 1,337km</t>
  </si>
  <si>
    <t>vozovkové vrstvy ze štěrkodrti 300mm</t>
  </si>
  <si>
    <t>doprava na skládku do 10km</t>
  </si>
  <si>
    <t>poplatky za skládku Typ s-10(inertní odpad )</t>
  </si>
  <si>
    <t>t</t>
  </si>
  <si>
    <t>Odstranění křovin s odvozem</t>
  </si>
  <si>
    <t>9181E5</t>
  </si>
  <si>
    <t>Čela propustu z trub dn do 800mm z betonu do C 30/37</t>
  </si>
  <si>
    <t>Bourání konstrukcí z železobetonu s odvozem do 20km</t>
  </si>
  <si>
    <t>Doprava a poplatek za skládkování (zemina,kamenivo ,betony)</t>
  </si>
  <si>
    <t>Reprofilace vodor.ploch s hora sanační maltou</t>
  </si>
  <si>
    <t>9112A1</t>
  </si>
  <si>
    <t>Zábradlí mostní s vodor.madly dodávka a montáž 5m</t>
  </si>
  <si>
    <t>m</t>
  </si>
  <si>
    <t>čištění vozovek samosběrem                                                                   2x</t>
  </si>
  <si>
    <t>odkopávky a prokopávky obecné tř.1 odvoz do ákm</t>
  </si>
  <si>
    <t>Infiltrační postřik ze sil. emulze do 1,0kg/m2                                         1x</t>
  </si>
  <si>
    <t>Spojovací postřik do 0,5kg/m2                                                               2x</t>
  </si>
  <si>
    <t>VDZ - vodící proužky  V2 -25cm ,V 2a 12,5cm V9a  reflexní úprava, plast</t>
  </si>
  <si>
    <t>VDZ - vodící proužky  V2 -25cm ,V 2a 12,5cm V9a  reflexní úprava, barva</t>
  </si>
  <si>
    <t>II/101 - D1 - D7 (II/101 Modletice-D1)</t>
  </si>
  <si>
    <t xml:space="preserve">Zhotovitel:  </t>
  </si>
  <si>
    <t>asfalt. beton pro podkl.vrstvu modifik.ACP 22 + tl.70 mm</t>
  </si>
  <si>
    <t>asfalt. Beton pro ložnou vrstvu modifik.ACL 16 + tl.50 mm</t>
  </si>
  <si>
    <t>asfalt.beton pro obrusnou vrstvu modifik. ACO 11+ tl.40 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</si>
</sst>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2" fontId="10" fillId="0" borderId="26" xfId="0" applyNumberFormat="1" applyFont="1" applyFill="1" applyBorder="1" applyAlignment="1" applyProtection="1">
      <alignment vertical="top"/>
      <protection/>
    </xf>
    <xf numFmtId="2" fontId="10" fillId="0" borderId="27" xfId="0" applyNumberFormat="1" applyFont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horizontal="center" vertical="top"/>
      <protection/>
    </xf>
    <xf numFmtId="4" fontId="9" fillId="0" borderId="16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 applyProtection="1">
      <alignment vertical="top"/>
      <protection/>
    </xf>
    <xf numFmtId="39" fontId="9" fillId="0" borderId="32" xfId="0" applyNumberFormat="1" applyFont="1" applyFill="1" applyBorder="1" applyAlignment="1" applyProtection="1">
      <alignment vertical="top"/>
      <protection/>
    </xf>
    <xf numFmtId="4" fontId="9" fillId="0" borderId="33" xfId="0" applyNumberFormat="1" applyFont="1" applyFill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3" fontId="19" fillId="0" borderId="25" xfId="0" applyNumberFormat="1" applyFon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1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0" fontId="18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5" xfId="0" applyNumberFormat="1" applyFont="1" applyFill="1" applyBorder="1" applyAlignment="1" applyProtection="1">
      <alignment horizontal="left" vertical="center"/>
      <protection/>
    </xf>
    <xf numFmtId="0" fontId="18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0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2</xdr:col>
      <xdr:colOff>1409700</xdr:colOff>
      <xdr:row>31</xdr:row>
      <xdr:rowOff>114300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2847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15" sqref="N15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23" t="s">
        <v>15</v>
      </c>
      <c r="B1" s="124"/>
      <c r="C1" s="124"/>
      <c r="D1" s="124"/>
      <c r="E1" s="124"/>
      <c r="F1" s="124"/>
      <c r="G1" s="124"/>
      <c r="H1" s="124"/>
      <c r="I1" s="124"/>
    </row>
    <row r="2" spans="1:10" ht="12.75" customHeight="1">
      <c r="A2" s="125" t="s">
        <v>16</v>
      </c>
      <c r="B2" s="126"/>
      <c r="C2" s="129" t="s">
        <v>106</v>
      </c>
      <c r="D2" s="129"/>
      <c r="E2" s="131" t="s">
        <v>17</v>
      </c>
      <c r="F2" s="132" t="s">
        <v>18</v>
      </c>
      <c r="G2" s="133"/>
      <c r="H2" s="131" t="s">
        <v>19</v>
      </c>
      <c r="I2" s="135" t="s">
        <v>84</v>
      </c>
      <c r="J2" s="34"/>
    </row>
    <row r="3" spans="1:10" ht="12.75">
      <c r="A3" s="127"/>
      <c r="B3" s="128"/>
      <c r="C3" s="130"/>
      <c r="D3" s="130"/>
      <c r="E3" s="128"/>
      <c r="F3" s="134"/>
      <c r="G3" s="134"/>
      <c r="H3" s="128"/>
      <c r="I3" s="136"/>
      <c r="J3" s="34"/>
    </row>
    <row r="4" spans="1:10" ht="12.75">
      <c r="A4" s="137" t="s">
        <v>20</v>
      </c>
      <c r="B4" s="128"/>
      <c r="C4" s="138" t="s">
        <v>79</v>
      </c>
      <c r="D4" s="139"/>
      <c r="E4" s="140" t="s">
        <v>21</v>
      </c>
      <c r="F4" s="140"/>
      <c r="G4" s="128"/>
      <c r="H4" s="140" t="s">
        <v>19</v>
      </c>
      <c r="I4" s="141"/>
      <c r="J4" s="34"/>
    </row>
    <row r="5" spans="1:10" ht="12.75">
      <c r="A5" s="127"/>
      <c r="B5" s="128"/>
      <c r="C5" s="139"/>
      <c r="D5" s="139"/>
      <c r="E5" s="128"/>
      <c r="F5" s="128"/>
      <c r="G5" s="128"/>
      <c r="H5" s="128"/>
      <c r="I5" s="142"/>
      <c r="J5" s="34"/>
    </row>
    <row r="6" spans="1:16" ht="12.75" customHeight="1">
      <c r="A6" s="137" t="s">
        <v>22</v>
      </c>
      <c r="B6" s="128"/>
      <c r="C6" s="143" t="s">
        <v>80</v>
      </c>
      <c r="D6" s="144"/>
      <c r="E6" s="140" t="s">
        <v>23</v>
      </c>
      <c r="F6" s="140"/>
      <c r="G6" s="128"/>
      <c r="H6" s="140" t="s">
        <v>19</v>
      </c>
      <c r="I6" s="141"/>
      <c r="J6" s="34"/>
      <c r="P6" s="33" t="s">
        <v>2</v>
      </c>
    </row>
    <row r="7" spans="1:10" ht="12.75">
      <c r="A7" s="127"/>
      <c r="B7" s="128"/>
      <c r="C7" s="145"/>
      <c r="D7" s="146"/>
      <c r="E7" s="128"/>
      <c r="F7" s="128"/>
      <c r="G7" s="128"/>
      <c r="H7" s="128"/>
      <c r="I7" s="142"/>
      <c r="J7" s="34"/>
    </row>
    <row r="8" spans="1:10" ht="12.75">
      <c r="A8" s="137" t="s">
        <v>24</v>
      </c>
      <c r="B8" s="128"/>
      <c r="C8" s="147"/>
      <c r="D8" s="148"/>
      <c r="E8" s="140" t="s">
        <v>82</v>
      </c>
      <c r="F8" s="134" t="s">
        <v>83</v>
      </c>
      <c r="G8" s="134"/>
      <c r="H8" s="140" t="s">
        <v>25</v>
      </c>
      <c r="I8" s="141"/>
      <c r="J8" s="34"/>
    </row>
    <row r="9" spans="1:10" ht="12.75">
      <c r="A9" s="127"/>
      <c r="B9" s="128"/>
      <c r="C9" s="148"/>
      <c r="D9" s="148"/>
      <c r="E9" s="128"/>
      <c r="F9" s="134"/>
      <c r="G9" s="134"/>
      <c r="H9" s="128"/>
      <c r="I9" s="142"/>
      <c r="J9" s="34"/>
    </row>
    <row r="10" spans="1:10" ht="12.75">
      <c r="A10" s="137" t="s">
        <v>26</v>
      </c>
      <c r="B10" s="128"/>
      <c r="C10" s="138" t="s">
        <v>81</v>
      </c>
      <c r="D10" s="139"/>
      <c r="E10" s="140" t="s">
        <v>27</v>
      </c>
      <c r="F10" s="149" t="s">
        <v>85</v>
      </c>
      <c r="G10" s="134"/>
      <c r="H10" s="140" t="s">
        <v>28</v>
      </c>
      <c r="I10" s="150"/>
      <c r="J10" s="34"/>
    </row>
    <row r="11" spans="1:10" ht="12.75">
      <c r="A11" s="127"/>
      <c r="B11" s="128"/>
      <c r="C11" s="139"/>
      <c r="D11" s="139"/>
      <c r="E11" s="128"/>
      <c r="F11" s="134"/>
      <c r="G11" s="134"/>
      <c r="H11" s="128"/>
      <c r="I11" s="151"/>
      <c r="J11" s="34"/>
    </row>
    <row r="12" spans="1:9" ht="23.25" customHeight="1" thickBot="1">
      <c r="A12" s="152" t="s">
        <v>29</v>
      </c>
      <c r="B12" s="153"/>
      <c r="C12" s="153"/>
      <c r="D12" s="153"/>
      <c r="E12" s="153"/>
      <c r="F12" s="153"/>
      <c r="G12" s="153"/>
      <c r="H12" s="153"/>
      <c r="I12" s="154"/>
    </row>
    <row r="13" spans="1:10" ht="26.25" customHeight="1">
      <c r="A13" s="35" t="s">
        <v>30</v>
      </c>
      <c r="B13" s="155" t="s">
        <v>31</v>
      </c>
      <c r="C13" s="156"/>
      <c r="D13" s="36" t="s">
        <v>32</v>
      </c>
      <c r="E13" s="155" t="s">
        <v>33</v>
      </c>
      <c r="F13" s="156"/>
      <c r="G13" s="36" t="s">
        <v>34</v>
      </c>
      <c r="H13" s="155" t="s">
        <v>35</v>
      </c>
      <c r="I13" s="157"/>
      <c r="J13" s="34"/>
    </row>
    <row r="14" spans="1:10" ht="15" customHeight="1">
      <c r="A14" s="37" t="s">
        <v>36</v>
      </c>
      <c r="B14" s="38" t="s">
        <v>37</v>
      </c>
      <c r="C14" s="39">
        <f>SUM(rozpočet!F36)</f>
        <v>0</v>
      </c>
      <c r="D14" s="158" t="s">
        <v>38</v>
      </c>
      <c r="E14" s="159"/>
      <c r="F14" s="39">
        <v>0</v>
      </c>
      <c r="G14" s="158" t="s">
        <v>39</v>
      </c>
      <c r="H14" s="159"/>
      <c r="I14" s="40">
        <v>0</v>
      </c>
      <c r="J14" s="34"/>
    </row>
    <row r="15" spans="1:11" ht="15" customHeight="1">
      <c r="A15" s="37"/>
      <c r="B15" s="38" t="s">
        <v>40</v>
      </c>
      <c r="C15" s="39">
        <v>0</v>
      </c>
      <c r="D15" s="158" t="s">
        <v>41</v>
      </c>
      <c r="E15" s="159"/>
      <c r="F15" s="39">
        <v>0</v>
      </c>
      <c r="G15" s="158" t="s">
        <v>42</v>
      </c>
      <c r="H15" s="159"/>
      <c r="I15" s="40">
        <v>0</v>
      </c>
      <c r="J15" s="34"/>
      <c r="K15" s="41"/>
    </row>
    <row r="16" spans="1:10" ht="15" customHeight="1">
      <c r="A16" s="37" t="s">
        <v>43</v>
      </c>
      <c r="B16" s="38" t="s">
        <v>37</v>
      </c>
      <c r="C16" s="39">
        <v>0</v>
      </c>
      <c r="D16" s="158" t="s">
        <v>44</v>
      </c>
      <c r="E16" s="159"/>
      <c r="F16" s="39">
        <v>0</v>
      </c>
      <c r="G16" s="158" t="s">
        <v>45</v>
      </c>
      <c r="H16" s="159"/>
      <c r="I16" s="40">
        <v>0</v>
      </c>
      <c r="J16" s="34"/>
    </row>
    <row r="17" spans="1:10" ht="15" customHeight="1">
      <c r="A17" s="37"/>
      <c r="B17" s="38" t="s">
        <v>40</v>
      </c>
      <c r="C17" s="39">
        <v>0</v>
      </c>
      <c r="D17" s="158"/>
      <c r="E17" s="159"/>
      <c r="F17" s="42"/>
      <c r="G17" s="158" t="s">
        <v>46</v>
      </c>
      <c r="H17" s="159"/>
      <c r="I17" s="40">
        <v>0</v>
      </c>
      <c r="J17" s="34"/>
    </row>
    <row r="18" spans="1:10" ht="15" customHeight="1">
      <c r="A18" s="37" t="s">
        <v>47</v>
      </c>
      <c r="B18" s="38" t="s">
        <v>37</v>
      </c>
      <c r="C18" s="39">
        <v>0</v>
      </c>
      <c r="D18" s="158"/>
      <c r="E18" s="159"/>
      <c r="F18" s="42"/>
      <c r="G18" s="158" t="s">
        <v>48</v>
      </c>
      <c r="H18" s="159"/>
      <c r="I18" s="40">
        <v>0</v>
      </c>
      <c r="J18" s="34"/>
    </row>
    <row r="19" spans="1:10" ht="15" customHeight="1">
      <c r="A19" s="37"/>
      <c r="B19" s="38" t="s">
        <v>40</v>
      </c>
      <c r="C19" s="39">
        <v>0</v>
      </c>
      <c r="D19" s="158"/>
      <c r="E19" s="159"/>
      <c r="F19" s="42"/>
      <c r="G19" s="158" t="s">
        <v>49</v>
      </c>
      <c r="H19" s="159"/>
      <c r="I19" s="40">
        <v>0</v>
      </c>
      <c r="J19" s="34"/>
    </row>
    <row r="20" spans="1:10" ht="15" customHeight="1">
      <c r="A20" s="160" t="s">
        <v>50</v>
      </c>
      <c r="B20" s="161"/>
      <c r="C20" s="39">
        <v>0</v>
      </c>
      <c r="D20" s="158"/>
      <c r="E20" s="159"/>
      <c r="F20" s="42"/>
      <c r="G20" s="158"/>
      <c r="H20" s="159"/>
      <c r="I20" s="43"/>
      <c r="J20" s="34"/>
    </row>
    <row r="21" spans="1:10" ht="15" customHeight="1">
      <c r="A21" s="160" t="s">
        <v>51</v>
      </c>
      <c r="B21" s="161"/>
      <c r="C21" s="39">
        <v>0</v>
      </c>
      <c r="D21" s="158"/>
      <c r="E21" s="159"/>
      <c r="F21" s="42"/>
      <c r="G21" s="158"/>
      <c r="H21" s="159"/>
      <c r="I21" s="43"/>
      <c r="J21" s="34"/>
    </row>
    <row r="22" spans="1:10" ht="16.5" customHeight="1">
      <c r="A22" s="160" t="s">
        <v>52</v>
      </c>
      <c r="B22" s="161"/>
      <c r="C22" s="39">
        <f>SUM(C14:C21)</f>
        <v>0</v>
      </c>
      <c r="D22" s="162" t="s">
        <v>53</v>
      </c>
      <c r="E22" s="161"/>
      <c r="F22" s="39">
        <f>SUM(F14:F21)</f>
        <v>0</v>
      </c>
      <c r="G22" s="162" t="s">
        <v>54</v>
      </c>
      <c r="H22" s="161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63" t="s">
        <v>55</v>
      </c>
      <c r="B24" s="164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63" t="s">
        <v>56</v>
      </c>
      <c r="B25" s="164"/>
      <c r="C25" s="47">
        <v>0</v>
      </c>
      <c r="D25" s="165" t="s">
        <v>57</v>
      </c>
      <c r="E25" s="164"/>
      <c r="F25" s="47">
        <f>ROUND(C25*(14/100),2)</f>
        <v>0</v>
      </c>
      <c r="G25" s="165" t="s">
        <v>10</v>
      </c>
      <c r="H25" s="164"/>
      <c r="I25" s="49">
        <f>SUM(C24:C26)</f>
        <v>0</v>
      </c>
      <c r="J25" s="34"/>
    </row>
    <row r="26" spans="1:10" ht="15" customHeight="1">
      <c r="A26" s="163" t="s">
        <v>58</v>
      </c>
      <c r="B26" s="164"/>
      <c r="C26" s="47">
        <f>C22+F22*I22</f>
        <v>0</v>
      </c>
      <c r="D26" s="165" t="s">
        <v>3</v>
      </c>
      <c r="E26" s="164"/>
      <c r="F26" s="47">
        <f>ROUND(C26*(21/100),2)</f>
        <v>0</v>
      </c>
      <c r="G26" s="165" t="s">
        <v>59</v>
      </c>
      <c r="H26" s="164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66"/>
      <c r="B28" s="167"/>
      <c r="C28" s="168"/>
      <c r="D28" s="169" t="s">
        <v>75</v>
      </c>
      <c r="E28" s="170"/>
      <c r="F28" s="171"/>
      <c r="G28" s="169" t="s">
        <v>107</v>
      </c>
      <c r="H28" s="170"/>
      <c r="I28" s="172"/>
      <c r="J28" s="34"/>
    </row>
    <row r="29" spans="1:10" ht="14.25" customHeight="1">
      <c r="A29" s="173"/>
      <c r="B29" s="174"/>
      <c r="C29" s="175"/>
      <c r="D29" s="176" t="s">
        <v>76</v>
      </c>
      <c r="E29" s="177"/>
      <c r="F29" s="178"/>
      <c r="G29" s="176"/>
      <c r="H29" s="177"/>
      <c r="I29" s="179"/>
      <c r="J29" s="34"/>
    </row>
    <row r="30" spans="1:10" ht="14.25" customHeight="1">
      <c r="A30" s="173"/>
      <c r="B30" s="174"/>
      <c r="C30" s="175"/>
      <c r="D30" s="176" t="s">
        <v>77</v>
      </c>
      <c r="E30" s="177"/>
      <c r="F30" s="178"/>
      <c r="G30" s="176"/>
      <c r="H30" s="177"/>
      <c r="I30" s="179"/>
      <c r="J30" s="34"/>
    </row>
    <row r="31" spans="1:10" ht="14.25" customHeight="1">
      <c r="A31" s="173"/>
      <c r="B31" s="174"/>
      <c r="C31" s="175"/>
      <c r="D31" s="176"/>
      <c r="E31" s="177"/>
      <c r="F31" s="178"/>
      <c r="G31" s="176"/>
      <c r="H31" s="177"/>
      <c r="I31" s="179"/>
      <c r="J31" s="34"/>
    </row>
    <row r="32" spans="1:10" ht="14.25" customHeight="1" thickBot="1">
      <c r="A32" s="180"/>
      <c r="B32" s="181"/>
      <c r="C32" s="182"/>
      <c r="D32" s="183" t="s">
        <v>60</v>
      </c>
      <c r="E32" s="184"/>
      <c r="F32" s="185"/>
      <c r="G32" s="183" t="s">
        <v>60</v>
      </c>
      <c r="H32" s="184"/>
      <c r="I32" s="186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PageLayoutView="0" workbookViewId="0" topLeftCell="A7">
      <selection activeCell="K23" sqref="K2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16015625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0.328125" style="1" customWidth="1"/>
    <col min="11" max="16384" width="10.5" style="1" customWidth="1"/>
  </cols>
  <sheetData>
    <row r="1" spans="1:17" s="6" customFormat="1" ht="27.75" customHeight="1">
      <c r="A1" s="187" t="s">
        <v>2</v>
      </c>
      <c r="B1" s="187"/>
      <c r="C1" s="187"/>
      <c r="D1" s="187"/>
      <c r="E1" s="187"/>
      <c r="F1" s="187"/>
      <c r="H1" s="57"/>
      <c r="Q1" s="6" t="s">
        <v>2</v>
      </c>
    </row>
    <row r="2" spans="1:8" s="6" customFormat="1" ht="12.75" customHeight="1">
      <c r="A2" s="20"/>
      <c r="B2" s="7"/>
      <c r="C2" s="21" t="s">
        <v>2</v>
      </c>
      <c r="D2" s="7"/>
      <c r="E2" s="7"/>
      <c r="F2" s="7"/>
      <c r="G2" s="58"/>
      <c r="H2" s="57"/>
    </row>
    <row r="3" spans="1:8" s="6" customFormat="1" ht="12.75" customHeight="1">
      <c r="A3" s="20"/>
      <c r="B3" s="7"/>
      <c r="C3" s="7"/>
      <c r="D3" s="7"/>
      <c r="E3" s="14"/>
      <c r="F3" s="7"/>
      <c r="G3" s="58"/>
      <c r="H3" s="57"/>
    </row>
    <row r="4" spans="1:8" s="6" customFormat="1" ht="13.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14" t="s">
        <v>12</v>
      </c>
      <c r="B6" s="14"/>
      <c r="C6" s="18"/>
      <c r="D6" s="14"/>
      <c r="E6" s="14"/>
      <c r="F6" s="14"/>
      <c r="G6" s="60"/>
      <c r="H6" s="57"/>
    </row>
    <row r="7" spans="1:8" s="6" customFormat="1" ht="12.75" customHeight="1">
      <c r="A7" s="7" t="s">
        <v>106</v>
      </c>
      <c r="B7" s="7"/>
      <c r="C7" s="18"/>
      <c r="D7" s="14" t="s">
        <v>61</v>
      </c>
      <c r="E7" s="14"/>
      <c r="F7" s="55" t="s">
        <v>2</v>
      </c>
      <c r="G7" s="60" t="s">
        <v>61</v>
      </c>
      <c r="H7" s="57"/>
    </row>
    <row r="8" spans="1:8" s="6" customFormat="1" ht="12.75" customHeight="1">
      <c r="A8" s="7" t="s">
        <v>86</v>
      </c>
      <c r="B8" s="111"/>
      <c r="C8" s="19"/>
      <c r="D8" s="15" t="s">
        <v>62</v>
      </c>
      <c r="E8" s="16" t="s">
        <v>2</v>
      </c>
      <c r="F8" s="56" t="s">
        <v>2</v>
      </c>
      <c r="G8" s="60" t="s">
        <v>62</v>
      </c>
      <c r="H8" s="57"/>
    </row>
    <row r="9" spans="1:8" s="6" customFormat="1" ht="6.75" customHeight="1">
      <c r="A9" s="17"/>
      <c r="B9" s="17"/>
      <c r="C9" s="17"/>
      <c r="D9" s="17"/>
      <c r="E9" s="17" t="s">
        <v>2</v>
      </c>
      <c r="F9" s="17"/>
      <c r="G9" s="61"/>
      <c r="H9" s="57"/>
    </row>
    <row r="10" ht="24" customHeight="1" thickBot="1">
      <c r="B10" s="3">
        <v>1</v>
      </c>
    </row>
    <row r="11" spans="1:10" s="22" customFormat="1" ht="35.25" customHeight="1" thickBot="1">
      <c r="A11" s="103" t="s">
        <v>70</v>
      </c>
      <c r="B11" s="23" t="s">
        <v>4</v>
      </c>
      <c r="C11" s="24" t="s">
        <v>0</v>
      </c>
      <c r="D11" s="23" t="s">
        <v>5</v>
      </c>
      <c r="E11" s="23" t="s">
        <v>6</v>
      </c>
      <c r="F11" s="25" t="s">
        <v>7</v>
      </c>
      <c r="G11" s="64" t="s">
        <v>67</v>
      </c>
      <c r="H11" s="65" t="s">
        <v>68</v>
      </c>
      <c r="I11" s="52"/>
      <c r="J11" s="52" t="s">
        <v>63</v>
      </c>
    </row>
    <row r="12" spans="1:10" s="22" customFormat="1" ht="15">
      <c r="A12" s="80" t="s">
        <v>8</v>
      </c>
      <c r="B12" s="81" t="s">
        <v>13</v>
      </c>
      <c r="C12" s="82" t="s">
        <v>9</v>
      </c>
      <c r="D12" s="109">
        <v>1</v>
      </c>
      <c r="E12" s="83"/>
      <c r="F12" s="84">
        <f aca="true" t="shared" si="0" ref="F12:F35">E12*D12</f>
        <v>0</v>
      </c>
      <c r="G12" s="66"/>
      <c r="H12" s="67"/>
      <c r="I12" s="68"/>
      <c r="J12" s="52"/>
    </row>
    <row r="13" spans="1:10" s="22" customFormat="1" ht="15">
      <c r="A13" s="85">
        <v>111208</v>
      </c>
      <c r="B13" s="86" t="s">
        <v>91</v>
      </c>
      <c r="C13" s="87" t="s">
        <v>1</v>
      </c>
      <c r="D13" s="110">
        <v>70</v>
      </c>
      <c r="E13" s="106"/>
      <c r="F13" s="89">
        <f aca="true" t="shared" si="1" ref="F13:F18">E13*D13</f>
        <v>0</v>
      </c>
      <c r="G13" s="66"/>
      <c r="H13" s="67"/>
      <c r="I13" s="68"/>
      <c r="J13" s="52"/>
    </row>
    <row r="14" spans="1:13" s="22" customFormat="1" ht="15">
      <c r="A14" s="85">
        <v>966168</v>
      </c>
      <c r="B14" s="86" t="s">
        <v>94</v>
      </c>
      <c r="C14" s="87" t="s">
        <v>64</v>
      </c>
      <c r="D14" s="110">
        <v>7.5</v>
      </c>
      <c r="E14" s="106"/>
      <c r="F14" s="89">
        <f t="shared" si="1"/>
        <v>0</v>
      </c>
      <c r="G14" s="66"/>
      <c r="H14" s="67"/>
      <c r="I14" s="68"/>
      <c r="J14" s="52"/>
      <c r="M14" s="113" t="s">
        <v>2</v>
      </c>
    </row>
    <row r="15" spans="1:10" s="22" customFormat="1" ht="15">
      <c r="A15" s="112" t="s">
        <v>92</v>
      </c>
      <c r="B15" s="86" t="s">
        <v>93</v>
      </c>
      <c r="C15" s="87" t="s">
        <v>9</v>
      </c>
      <c r="D15" s="110">
        <v>1</v>
      </c>
      <c r="E15" s="106"/>
      <c r="F15" s="89">
        <f t="shared" si="1"/>
        <v>0</v>
      </c>
      <c r="G15" s="66"/>
      <c r="H15" s="67"/>
      <c r="I15" s="68"/>
      <c r="J15" s="52"/>
    </row>
    <row r="16" spans="1:10" s="22" customFormat="1" ht="15">
      <c r="A16" s="85">
        <v>14102</v>
      </c>
      <c r="B16" s="86" t="s">
        <v>95</v>
      </c>
      <c r="C16" s="87" t="s">
        <v>90</v>
      </c>
      <c r="D16" s="110">
        <v>27</v>
      </c>
      <c r="E16" s="106"/>
      <c r="F16" s="89">
        <f t="shared" si="1"/>
        <v>0</v>
      </c>
      <c r="G16" s="66"/>
      <c r="H16" s="67"/>
      <c r="I16" s="68"/>
      <c r="J16" s="52"/>
    </row>
    <row r="17" spans="1:15" s="22" customFormat="1" ht="15">
      <c r="A17" s="85">
        <v>626211</v>
      </c>
      <c r="B17" s="86" t="s">
        <v>96</v>
      </c>
      <c r="C17" s="87" t="s">
        <v>1</v>
      </c>
      <c r="D17" s="110">
        <v>12</v>
      </c>
      <c r="E17" s="106"/>
      <c r="F17" s="89">
        <f t="shared" si="1"/>
        <v>0</v>
      </c>
      <c r="G17" s="66"/>
      <c r="H17" s="67"/>
      <c r="I17" s="68"/>
      <c r="J17" s="52"/>
      <c r="O17" s="113" t="s">
        <v>2</v>
      </c>
    </row>
    <row r="18" spans="1:13" s="22" customFormat="1" ht="15">
      <c r="A18" s="85" t="s">
        <v>97</v>
      </c>
      <c r="B18" s="86" t="s">
        <v>98</v>
      </c>
      <c r="C18" s="87" t="s">
        <v>99</v>
      </c>
      <c r="D18" s="110">
        <v>4</v>
      </c>
      <c r="E18" s="106"/>
      <c r="F18" s="89">
        <f t="shared" si="1"/>
        <v>0</v>
      </c>
      <c r="G18" s="66"/>
      <c r="H18" s="67"/>
      <c r="I18" s="68"/>
      <c r="J18" s="52"/>
      <c r="M18" s="113" t="s">
        <v>2</v>
      </c>
    </row>
    <row r="19" spans="1:10" s="22" customFormat="1" ht="15">
      <c r="A19" s="85">
        <v>113725</v>
      </c>
      <c r="B19" s="86" t="s">
        <v>74</v>
      </c>
      <c r="C19" s="87" t="s">
        <v>64</v>
      </c>
      <c r="D19" s="88">
        <v>2503</v>
      </c>
      <c r="E19" s="106"/>
      <c r="F19" s="89">
        <f t="shared" si="0"/>
        <v>0</v>
      </c>
      <c r="G19" s="69" t="s">
        <v>2</v>
      </c>
      <c r="H19" s="70" t="s">
        <v>2</v>
      </c>
      <c r="I19" s="71"/>
      <c r="J19" s="53"/>
    </row>
    <row r="20" spans="1:14" s="22" customFormat="1" ht="15">
      <c r="A20" s="85">
        <v>919113</v>
      </c>
      <c r="B20" s="86" t="s">
        <v>78</v>
      </c>
      <c r="C20" s="87" t="s">
        <v>14</v>
      </c>
      <c r="D20" s="110">
        <v>30</v>
      </c>
      <c r="E20" s="106"/>
      <c r="F20" s="89">
        <f t="shared" si="0"/>
        <v>0</v>
      </c>
      <c r="G20" s="69"/>
      <c r="H20" s="72"/>
      <c r="I20" s="71"/>
      <c r="J20" s="53" t="s">
        <v>2</v>
      </c>
      <c r="N20" s="113" t="s">
        <v>2</v>
      </c>
    </row>
    <row r="21" spans="1:16" s="22" customFormat="1" ht="15">
      <c r="A21" s="85">
        <v>93818</v>
      </c>
      <c r="B21" s="86" t="s">
        <v>100</v>
      </c>
      <c r="C21" s="87" t="s">
        <v>1</v>
      </c>
      <c r="D21" s="88">
        <v>31286</v>
      </c>
      <c r="E21" s="106"/>
      <c r="F21" s="89">
        <f t="shared" si="0"/>
        <v>0</v>
      </c>
      <c r="G21" s="69"/>
      <c r="H21" s="72"/>
      <c r="I21" s="71"/>
      <c r="J21" s="53" t="s">
        <v>2</v>
      </c>
      <c r="N21" s="113" t="s">
        <v>2</v>
      </c>
      <c r="P21" s="113" t="s">
        <v>2</v>
      </c>
    </row>
    <row r="22" spans="1:15" s="22" customFormat="1" ht="15">
      <c r="A22" s="85" t="s">
        <v>71</v>
      </c>
      <c r="B22" s="86" t="s">
        <v>108</v>
      </c>
      <c r="C22" s="87" t="s">
        <v>1</v>
      </c>
      <c r="D22" s="88">
        <v>15643</v>
      </c>
      <c r="E22" s="106"/>
      <c r="F22" s="89">
        <f t="shared" si="0"/>
        <v>0</v>
      </c>
      <c r="G22" s="69"/>
      <c r="H22" s="72"/>
      <c r="I22" s="71"/>
      <c r="J22" s="53"/>
      <c r="O22" s="113" t="s">
        <v>2</v>
      </c>
    </row>
    <row r="23" spans="1:10" s="22" customFormat="1" ht="15">
      <c r="A23" s="85" t="s">
        <v>72</v>
      </c>
      <c r="B23" s="86" t="s">
        <v>109</v>
      </c>
      <c r="C23" s="87" t="s">
        <v>1</v>
      </c>
      <c r="D23" s="88">
        <v>15643</v>
      </c>
      <c r="E23" s="106"/>
      <c r="F23" s="89">
        <f t="shared" si="0"/>
        <v>0</v>
      </c>
      <c r="G23" s="69"/>
      <c r="H23" s="72"/>
      <c r="I23" s="71"/>
      <c r="J23" s="53"/>
    </row>
    <row r="24" spans="1:13" s="22" customFormat="1" ht="15">
      <c r="A24" s="85">
        <v>572223</v>
      </c>
      <c r="B24" s="86" t="s">
        <v>102</v>
      </c>
      <c r="C24" s="87" t="s">
        <v>1</v>
      </c>
      <c r="D24" s="88">
        <v>15643</v>
      </c>
      <c r="E24" s="106"/>
      <c r="F24" s="89">
        <f t="shared" si="0"/>
        <v>0</v>
      </c>
      <c r="G24" s="69"/>
      <c r="H24" s="72"/>
      <c r="I24" s="71"/>
      <c r="J24" s="53"/>
      <c r="M24" s="22" t="s">
        <v>2</v>
      </c>
    </row>
    <row r="25" spans="1:10" s="22" customFormat="1" ht="15">
      <c r="A25" s="85">
        <v>572214</v>
      </c>
      <c r="B25" s="86" t="s">
        <v>103</v>
      </c>
      <c r="C25" s="87" t="s">
        <v>1</v>
      </c>
      <c r="D25" s="88">
        <v>31286</v>
      </c>
      <c r="E25" s="106"/>
      <c r="F25" s="89">
        <f t="shared" si="0"/>
        <v>0</v>
      </c>
      <c r="G25" s="69"/>
      <c r="H25" s="72"/>
      <c r="I25" s="71"/>
      <c r="J25" s="53"/>
    </row>
    <row r="26" spans="1:10" s="51" customFormat="1" ht="15">
      <c r="A26" s="90" t="s">
        <v>73</v>
      </c>
      <c r="B26" s="91" t="s">
        <v>110</v>
      </c>
      <c r="C26" s="87" t="s">
        <v>1</v>
      </c>
      <c r="D26" s="92">
        <v>15643</v>
      </c>
      <c r="E26" s="108"/>
      <c r="F26" s="93">
        <f t="shared" si="0"/>
        <v>0</v>
      </c>
      <c r="G26" s="69"/>
      <c r="H26" s="72"/>
      <c r="I26" s="71"/>
      <c r="J26" s="53"/>
    </row>
    <row r="27" spans="1:10" s="51" customFormat="1" ht="15">
      <c r="A27" s="85">
        <v>122738</v>
      </c>
      <c r="B27" s="86" t="s">
        <v>101</v>
      </c>
      <c r="C27" s="87" t="s">
        <v>64</v>
      </c>
      <c r="D27" s="88">
        <v>1203.3</v>
      </c>
      <c r="E27" s="106"/>
      <c r="F27" s="89">
        <f>E27*D27</f>
        <v>0</v>
      </c>
      <c r="G27" s="69"/>
      <c r="H27" s="72"/>
      <c r="I27" s="71"/>
      <c r="J27" s="114"/>
    </row>
    <row r="28" spans="1:20" s="22" customFormat="1" ht="21" customHeight="1">
      <c r="A28" s="85">
        <v>56336</v>
      </c>
      <c r="B28" s="86" t="s">
        <v>87</v>
      </c>
      <c r="C28" s="87" t="s">
        <v>1</v>
      </c>
      <c r="D28" s="88">
        <v>4011</v>
      </c>
      <c r="E28" s="106"/>
      <c r="F28" s="89">
        <f t="shared" si="0"/>
        <v>0</v>
      </c>
      <c r="G28" s="69"/>
      <c r="H28" s="72"/>
      <c r="I28" s="71"/>
      <c r="J28" s="54" t="s">
        <v>2</v>
      </c>
      <c r="T28" s="22" t="s">
        <v>2</v>
      </c>
    </row>
    <row r="29" spans="1:10" s="22" customFormat="1" ht="21" customHeight="1">
      <c r="A29" s="85">
        <v>22998</v>
      </c>
      <c r="B29" s="86" t="s">
        <v>88</v>
      </c>
      <c r="C29" s="87" t="s">
        <v>64</v>
      </c>
      <c r="D29" s="88">
        <v>1203</v>
      </c>
      <c r="E29" s="106"/>
      <c r="F29" s="89">
        <f>E29*D29</f>
        <v>0</v>
      </c>
      <c r="G29" s="69"/>
      <c r="H29" s="72"/>
      <c r="I29" s="71"/>
      <c r="J29" s="54"/>
    </row>
    <row r="30" spans="1:18" s="22" customFormat="1" ht="21" customHeight="1">
      <c r="A30" s="85">
        <v>14112</v>
      </c>
      <c r="B30" s="86" t="s">
        <v>89</v>
      </c>
      <c r="C30" s="87" t="s">
        <v>90</v>
      </c>
      <c r="D30" s="88">
        <v>2166</v>
      </c>
      <c r="E30" s="106"/>
      <c r="F30" s="89">
        <f>E30*D30</f>
        <v>0</v>
      </c>
      <c r="G30" s="69"/>
      <c r="H30" s="72"/>
      <c r="I30" s="71"/>
      <c r="J30" s="54"/>
      <c r="R30" s="22" t="s">
        <v>2</v>
      </c>
    </row>
    <row r="31" spans="1:10" s="22" customFormat="1" ht="15">
      <c r="A31" s="85">
        <v>113761</v>
      </c>
      <c r="B31" s="86" t="s">
        <v>66</v>
      </c>
      <c r="C31" s="87" t="s">
        <v>14</v>
      </c>
      <c r="D31" s="88">
        <v>1367</v>
      </c>
      <c r="E31" s="106"/>
      <c r="F31" s="89">
        <f t="shared" si="0"/>
        <v>0</v>
      </c>
      <c r="G31" s="69"/>
      <c r="H31" s="72"/>
      <c r="I31" s="71"/>
      <c r="J31" s="53" t="s">
        <v>2</v>
      </c>
    </row>
    <row r="32" spans="1:10" s="22" customFormat="1" ht="15">
      <c r="A32" s="85">
        <v>931312</v>
      </c>
      <c r="B32" s="86" t="s">
        <v>69</v>
      </c>
      <c r="C32" s="87" t="s">
        <v>14</v>
      </c>
      <c r="D32" s="88">
        <v>1367</v>
      </c>
      <c r="E32" s="106"/>
      <c r="F32" s="89">
        <f t="shared" si="0"/>
        <v>0</v>
      </c>
      <c r="G32" s="69"/>
      <c r="H32" s="72"/>
      <c r="I32" s="71"/>
      <c r="J32" s="53" t="s">
        <v>2</v>
      </c>
    </row>
    <row r="33" spans="1:10" s="22" customFormat="1" ht="15">
      <c r="A33" s="85">
        <v>56962</v>
      </c>
      <c r="B33" s="86" t="s">
        <v>65</v>
      </c>
      <c r="C33" s="87" t="s">
        <v>1</v>
      </c>
      <c r="D33" s="88">
        <v>1337</v>
      </c>
      <c r="E33" s="94"/>
      <c r="F33" s="89">
        <f t="shared" si="0"/>
        <v>0</v>
      </c>
      <c r="G33" s="69"/>
      <c r="H33" s="72"/>
      <c r="I33" s="71"/>
      <c r="J33" s="53"/>
    </row>
    <row r="34" spans="1:10" s="22" customFormat="1" ht="15.75" thickBot="1">
      <c r="A34" s="115">
        <v>915211</v>
      </c>
      <c r="B34" s="96" t="s">
        <v>104</v>
      </c>
      <c r="C34" s="116" t="s">
        <v>1</v>
      </c>
      <c r="D34" s="117">
        <v>1400</v>
      </c>
      <c r="E34" s="118"/>
      <c r="F34" s="119">
        <f t="shared" si="0"/>
        <v>0</v>
      </c>
      <c r="G34" s="120"/>
      <c r="H34" s="120"/>
      <c r="I34" s="121"/>
      <c r="J34" s="122"/>
    </row>
    <row r="35" spans="1:10" s="22" customFormat="1" ht="15.75" thickBot="1">
      <c r="A35" s="95">
        <v>915111</v>
      </c>
      <c r="B35" s="96" t="s">
        <v>105</v>
      </c>
      <c r="C35" s="97" t="s">
        <v>1</v>
      </c>
      <c r="D35" s="98">
        <v>1400</v>
      </c>
      <c r="E35" s="107"/>
      <c r="F35" s="99">
        <f t="shared" si="0"/>
        <v>0</v>
      </c>
      <c r="G35" s="77"/>
      <c r="H35" s="77"/>
      <c r="I35" s="78"/>
      <c r="J35" s="79" t="s">
        <v>2</v>
      </c>
    </row>
    <row r="36" spans="1:10" s="22" customFormat="1" ht="15">
      <c r="A36" s="100"/>
      <c r="B36" s="101" t="s">
        <v>10</v>
      </c>
      <c r="C36" s="101"/>
      <c r="D36" s="101"/>
      <c r="E36" s="102" t="s">
        <v>2</v>
      </c>
      <c r="F36" s="104">
        <f>SUM(F12:F35)</f>
        <v>0</v>
      </c>
      <c r="G36" s="74"/>
      <c r="H36" s="74"/>
      <c r="I36" s="75"/>
      <c r="J36" s="76"/>
    </row>
    <row r="37" spans="1:10" s="22" customFormat="1" ht="15">
      <c r="A37" s="27"/>
      <c r="B37" s="26" t="s">
        <v>3</v>
      </c>
      <c r="C37" s="26"/>
      <c r="D37" s="26"/>
      <c r="E37" s="28" t="s">
        <v>2</v>
      </c>
      <c r="F37" s="29">
        <f>F36*0.21</f>
        <v>0</v>
      </c>
      <c r="G37" s="74"/>
      <c r="H37" s="74"/>
      <c r="I37" s="75"/>
      <c r="J37" s="76"/>
    </row>
    <row r="38" spans="1:10" s="22" customFormat="1" ht="15.75" thickBot="1">
      <c r="A38" s="30"/>
      <c r="B38" s="31" t="s">
        <v>11</v>
      </c>
      <c r="C38" s="31"/>
      <c r="D38" s="31"/>
      <c r="E38" s="32" t="s">
        <v>2</v>
      </c>
      <c r="F38" s="105">
        <f>F37+F36</f>
        <v>0</v>
      </c>
      <c r="G38" s="74"/>
      <c r="H38" s="74"/>
      <c r="I38" s="75"/>
      <c r="J38" s="76"/>
    </row>
    <row r="39" spans="7:10" ht="24" customHeight="1">
      <c r="G39" s="74"/>
      <c r="H39" s="74"/>
      <c r="I39" s="75"/>
      <c r="J39" s="76"/>
    </row>
    <row r="40" spans="7:10" ht="12" customHeight="1">
      <c r="G40" s="74"/>
      <c r="H40" s="74"/>
      <c r="I40" s="75"/>
      <c r="J40" s="76"/>
    </row>
    <row r="41" spans="7:10" ht="12" customHeight="1">
      <c r="G41" s="74"/>
      <c r="H41" s="74"/>
      <c r="I41" s="75"/>
      <c r="J41" s="76"/>
    </row>
    <row r="42" spans="7:10" ht="12" customHeight="1">
      <c r="G42" s="73"/>
      <c r="H42" s="73"/>
      <c r="I42" s="22"/>
      <c r="J42" s="22"/>
    </row>
    <row r="43" spans="7:10" ht="12" customHeight="1">
      <c r="G43" s="73"/>
      <c r="H43" s="73"/>
      <c r="I43" s="22"/>
      <c r="J43" s="22"/>
    </row>
    <row r="44" spans="7:10" ht="12" customHeight="1">
      <c r="G44" s="73"/>
      <c r="H44" s="73"/>
      <c r="I44" s="22"/>
      <c r="J4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2022-05-12T08:16:44Z</cp:lastPrinted>
  <dcterms:created xsi:type="dcterms:W3CDTF">2014-05-16T09:31:30Z</dcterms:created>
  <dcterms:modified xsi:type="dcterms:W3CDTF">2022-06-15T04:25:32Z</dcterms:modified>
  <cp:category/>
  <cp:version/>
  <cp:contentType/>
  <cp:contentStatus/>
</cp:coreProperties>
</file>