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ataKSUS\Zakázky - Balog\Směrnice\ZBV\"/>
    </mc:Choice>
  </mc:AlternateContent>
  <bookViews>
    <workbookView xWindow="-120" yWindow="-120" windowWidth="25440" windowHeight="15390" tabRatio="926" activeTab="1"/>
  </bookViews>
  <sheets>
    <sheet name="01 Krycí list" sheetId="1" r:id="rId1"/>
    <sheet name="02 Změnový list" sheetId="2" r:id="rId2"/>
    <sheet name="03 Zápis o projednání" sheetId="3" r:id="rId3"/>
    <sheet name="04 Položky změny" sheetId="13" r:id="rId4"/>
    <sheet name="05 Přehled změn dle Skupin" sheetId="9" r:id="rId5"/>
    <sheet name="06 Seznam dokladů" sheetId="6" r:id="rId6"/>
    <sheet name="07 Soupis prací SO po změnách" sheetId="14"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 localSheetId="4">#REF!</definedName>
    <definedName name="_">#REF!</definedName>
    <definedName name="__BPK1">#REF!</definedName>
    <definedName name="__BPK2">#REF!</definedName>
    <definedName name="__BPK3">#REF!</definedName>
    <definedName name="__P1">#REF!</definedName>
    <definedName name="__P10">#REF!</definedName>
    <definedName name="__P2">#REF!</definedName>
    <definedName name="__P6">#REF!</definedName>
    <definedName name="__P7">#REF!</definedName>
    <definedName name="_1">#REF!</definedName>
    <definedName name="_P11">#REF!</definedName>
    <definedName name="_P3">#REF!</definedName>
    <definedName name="_P32">#REF!</definedName>
    <definedName name="_P4">#REF!</definedName>
    <definedName name="_P5">#REF!</definedName>
    <definedName name="_P8">#REF!</definedName>
    <definedName name="_P9">#REF!</definedName>
    <definedName name="a" localSheetId="4">#REF!</definedName>
    <definedName name="a" localSheetId="5">#REF!</definedName>
    <definedName name="a">#REF!</definedName>
    <definedName name="aaa">#REF!</definedName>
    <definedName name="aaaa">#REF!</definedName>
    <definedName name="baba">#REF!</definedName>
    <definedName name="C_faktury" localSheetId="5">'[1]6-Faktura'!$M$7</definedName>
    <definedName name="C_faktury">'[2]6-Faktura'!$M$7</definedName>
    <definedName name="cisloobjektu">#REF!</definedName>
    <definedName name="cislostavby">#REF!</definedName>
    <definedName name="č_fa" localSheetId="4">#REF!</definedName>
    <definedName name="č_fa">#REF!</definedName>
    <definedName name="č_sml" localSheetId="5">'[3]201'!$D$10</definedName>
    <definedName name="č_sml">'[4]201'!$D$10</definedName>
    <definedName name="č_z" localSheetId="4">#REF!</definedName>
    <definedName name="č_z">#REF!</definedName>
    <definedName name="Čísla">#REF!</definedName>
    <definedName name="D">#REF!</definedName>
    <definedName name="dat">#REF!</definedName>
    <definedName name="dat_2">#REF!</definedName>
    <definedName name="Datum">#REF!</definedName>
    <definedName name="dav">#REF!</definedName>
    <definedName name="ddd">#REF!</definedName>
    <definedName name="ddddd">#REF!</definedName>
    <definedName name="deeee">#REF!</definedName>
    <definedName name="Dil">#REF!</definedName>
    <definedName name="do" localSheetId="5">'[1]6-Faktura'!$M$27</definedName>
    <definedName name="do">'[2]6-Faktura'!$M$27</definedName>
    <definedName name="dod_jm" localSheetId="4">#REF!</definedName>
    <definedName name="dod_jm">#REF!</definedName>
    <definedName name="Dodavka">#REF!</definedName>
    <definedName name="Dodavka0">#REF!</definedName>
    <definedName name="eee">#REF!</definedName>
    <definedName name="Excel_BuiltIn_Print_Area">#REF!</definedName>
    <definedName name="Excel_BuiltIn_Print_Area_1">#REF!</definedName>
    <definedName name="Excel_BuiltIn_Print_Area_4">#REF!</definedName>
    <definedName name="Excel_BuiltIn_Print_Area_5">#REF!</definedName>
    <definedName name="Excel_BuiltIn_Print_Titles">#REF!</definedName>
    <definedName name="Excel_BuiltIn_Print_Titles_1">#REF!</definedName>
    <definedName name="fa">#REF!</definedName>
    <definedName name="fefg">[5]položky!#REF!</definedName>
    <definedName name="Fin_Phare" localSheetId="5">'[1]3-Projekt'!$J$11:$J$11</definedName>
    <definedName name="Fin_Phare">'[2]3-Projekt'!$J$11:$J$11</definedName>
    <definedName name="Fin_Zad" localSheetId="5">'[1]3-Projekt'!$K$11:$K$11</definedName>
    <definedName name="Fin_Zad">'[2]3-Projekt'!$K$11:$K$11</definedName>
    <definedName name="GRRRR" localSheetId="4">#REF!</definedName>
    <definedName name="GRRRR" localSheetId="5">#REF!</definedName>
    <definedName name="GRRRR">#REF!</definedName>
    <definedName name="HRRRRR" localSheetId="5">#REF!</definedName>
    <definedName name="HRRRRR">#REF!</definedName>
    <definedName name="hrth">[5]položky!#REF!</definedName>
    <definedName name="hrthrthzrthrt" localSheetId="4">#REF!</definedName>
    <definedName name="hrthrthzrthrt">#REF!</definedName>
    <definedName name="HSV">#REF!</definedName>
    <definedName name="HSV0">#REF!</definedName>
    <definedName name="HZS">#REF!</definedName>
    <definedName name="HZS0">#REF!</definedName>
    <definedName name="injekt">#REF!</definedName>
    <definedName name="JKSO">#REF!</definedName>
    <definedName name="Kody_proj" localSheetId="5">'[1]3-Projekt'!$B$11:$B$11</definedName>
    <definedName name="Kody_proj">'[2]3-Projekt'!$B$11:$B$11</definedName>
    <definedName name="Kody_zeme" localSheetId="5">'[1]3-Projekt'!$C$11:$C$11</definedName>
    <definedName name="Kody_zeme">'[2]3-Projekt'!$C$11:$C$11</definedName>
    <definedName name="kon" localSheetId="5">'[3]201'!$I$10</definedName>
    <definedName name="kon">'[4]201'!$I$10</definedName>
    <definedName name="l">#REF!</definedName>
    <definedName name="list">#REF!</definedName>
    <definedName name="MJ">#REF!</definedName>
    <definedName name="Mont">#REF!</definedName>
    <definedName name="Montaz0">#REF!</definedName>
    <definedName name="NazevDilu">#REF!</definedName>
    <definedName name="nazevobjektu">#REF!</definedName>
    <definedName name="nazevstavby">#REF!</definedName>
    <definedName name="Názvy" localSheetId="4">#REF!</definedName>
    <definedName name="Názvy">#REF!</definedName>
    <definedName name="Nazvy_proj" localSheetId="5">'[1]3-Projekt'!$D$11:$D$11</definedName>
    <definedName name="Nazvy_proj">'[2]3-Projekt'!$D$11:$D$11</definedName>
    <definedName name="o_dat" localSheetId="4">#REF!</definedName>
    <definedName name="o_dat" localSheetId="5">#REF!</definedName>
    <definedName name="o_dat">#REF!</definedName>
    <definedName name="obd" localSheetId="5">#REF!</definedName>
    <definedName name="obd">#REF!</definedName>
    <definedName name="obd." localSheetId="5">#REF!</definedName>
    <definedName name="obd.">#REF!</definedName>
    <definedName name="Objednatel">#REF!</definedName>
    <definedName name="oblast">#REF!</definedName>
    <definedName name="_xlnm.Print_Area" localSheetId="0">'01 Krycí list'!$B$1:$V$45</definedName>
    <definedName name="_xlnm.Print_Area" localSheetId="1">'02 Změnový list'!$B$1:$W$42</definedName>
    <definedName name="_xlnm.Print_Area" localSheetId="5">'06 Seznam dokladů'!$A$1:$C$35</definedName>
    <definedName name="oblast1" localSheetId="4">'[6]10-21-01'!#REF!</definedName>
    <definedName name="oblast1" localSheetId="5">'[7]10-21-01'!#REF!</definedName>
    <definedName name="oblast1">'[6]10-21-01'!#REF!</definedName>
    <definedName name="od" localSheetId="5">'[1]6-Faktura'!$K$27</definedName>
    <definedName name="od">'[2]6-Faktura'!$K$27</definedName>
    <definedName name="odb_jm" localSheetId="4">#REF!</definedName>
    <definedName name="odb_jm">#REF!</definedName>
    <definedName name="p" localSheetId="4">[8]rekapitulace!#REF!</definedName>
    <definedName name="p">[9]rekapitulace!#REF!</definedName>
    <definedName name="PocetMJ">#REF!</definedName>
    <definedName name="POLOZKY_F" localSheetId="4">[5]položky!#REF!</definedName>
    <definedName name="POLOZKY_F" localSheetId="5">[10]položky!#REF!</definedName>
    <definedName name="POLOZKY_F">[5]položky!#REF!</definedName>
    <definedName name="polozky_H" localSheetId="5">[10]položky!#REF!</definedName>
    <definedName name="polozky_H">[5]položky!#REF!</definedName>
    <definedName name="POLOZKY_R" localSheetId="5">[10]položky!#REF!</definedName>
    <definedName name="POLOZKY_R">[5]položky!#REF!</definedName>
    <definedName name="POLOZKYSES_F" localSheetId="5">[10]položky!#REF!</definedName>
    <definedName name="POLOZKYSES_F">[5]položky!#REF!</definedName>
    <definedName name="POLOZKYSES_H" localSheetId="5">[10]položky!#REF!</definedName>
    <definedName name="POLOZKYSES_H">[5]položky!#REF!</definedName>
    <definedName name="Poznamka">#REF!</definedName>
    <definedName name="PRENOS_F" localSheetId="4">[5]rekapitulace!#REF!</definedName>
    <definedName name="PRENOS_F" localSheetId="5">[10]rekapitulace!#REF!</definedName>
    <definedName name="PRENOS_F">[5]rekapitulace!#REF!</definedName>
    <definedName name="prenos_g" localSheetId="4">[11]rekapitulace!#REF!</definedName>
    <definedName name="prenos_g">[12]rekapitulace!#REF!</definedName>
    <definedName name="PRENOS_H" localSheetId="5">[10]rekapitulace!#REF!</definedName>
    <definedName name="PRENOS_H">[5]rekapitulace!#REF!</definedName>
    <definedName name="PRENOS_R" localSheetId="5">[10]rekapitulace!#REF!</definedName>
    <definedName name="PRENOS_R">[5]rekapitulace!#REF!</definedName>
    <definedName name="PRENOSSES_F" localSheetId="5">[10]rekapitulace!#REF!</definedName>
    <definedName name="PRENOSSES_F">[5]rekapitulace!#REF!</definedName>
    <definedName name="PRENOSSES_H" localSheetId="5">[10]rekapitulace!#REF!</definedName>
    <definedName name="PRENOSSES_H">[5]rekapitulace!#REF!</definedName>
    <definedName name="Print_Area_1" localSheetId="4">#REF!</definedName>
    <definedName name="Print_Area_1">'[13]Přehled změn stavby'!#REF!</definedName>
    <definedName name="PRIRAZKA_F" localSheetId="5">[10]rekapitulace!#REF!</definedName>
    <definedName name="PRIRAZKA_F">[5]rekapitulace!#REF!</definedName>
    <definedName name="PRIRAZKA_H" localSheetId="5">[10]rekapitulace!#REF!</definedName>
    <definedName name="PRIRAZKA_H">[5]rekapitulace!#REF!</definedName>
    <definedName name="PRIRAZKA_R" localSheetId="5">[10]rekapitulace!#REF!</definedName>
    <definedName name="PRIRAZKA_R">[5]rekapitulace!#REF!</definedName>
    <definedName name="Projektant">#REF!</definedName>
    <definedName name="PS">#REF!</definedName>
    <definedName name="PSV">#REF!</definedName>
    <definedName name="PSV0">#REF!</definedName>
    <definedName name="SazbaDPH1">#REF!</definedName>
    <definedName name="SazbaDPH2">#REF!</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pecm02" localSheetId="4">#REF!</definedName>
    <definedName name="specm02" localSheetId="5">#REF!</definedName>
    <definedName name="specm02">#REF!</definedName>
    <definedName name="sss">#REF!</definedName>
    <definedName name="stavba" localSheetId="5">#REF!</definedName>
    <definedName name="stavba">#REF!</definedName>
    <definedName name="stred" localSheetId="5">#REF!</definedName>
    <definedName name="stred">#REF!</definedName>
    <definedName name="Typ">#REF!</definedName>
    <definedName name="Ukonc_Phare" localSheetId="5">'[1]3-Projekt'!$Q$11:$Q$11</definedName>
    <definedName name="Ukonc_Phare">'[2]3-Projekt'!$Q$11:$Q$11</definedName>
    <definedName name="Ukonc_vyst" localSheetId="5">'[1]3-Projekt'!$P$11:$P$11</definedName>
    <definedName name="Ukonc_vyst">'[2]3-Projekt'!$P$11:$P$11</definedName>
    <definedName name="VRN">#REF!</definedName>
    <definedName name="VRNKc">#REF!</definedName>
    <definedName name="VRNnazev">#REF!</definedName>
    <definedName name="VRNproc">#REF!</definedName>
    <definedName name="VRNzakl">#REF!</definedName>
    <definedName name="x" localSheetId="4">#REF!</definedName>
    <definedName name="x">#REF!</definedName>
    <definedName name="xxx" localSheetId="4">[5]položky!#REF!</definedName>
    <definedName name="xxx" localSheetId="5">[10]položky!#REF!</definedName>
    <definedName name="xxx">[5]položky!#REF!</definedName>
    <definedName name="xycyxc">'[14]Krycí list'!$C$4</definedName>
    <definedName name="Zahaj_vyst" localSheetId="5">'[1]3-Projekt'!$O$11:$O$11</definedName>
    <definedName name="Zahaj_vyst">'[2]3-Projekt'!$O$11:$O$11</definedName>
    <definedName name="Zakazka">#REF!</definedName>
    <definedName name="Zaklad22">#REF!</definedName>
    <definedName name="Zaklad5">#REF!</definedName>
    <definedName name="Zhotovitel">#REF!</definedName>
    <definedName name="zjištovák" localSheetId="4">[5]rekapitulace!#REF!</definedName>
    <definedName name="zjištovák" localSheetId="5">[10]rekapitulace!#REF!</definedName>
    <definedName name="zjištovák">[5]rekapitulace!#REF!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0" i="6" l="1"/>
  <c r="I10" i="13" l="1"/>
  <c r="J21" i="13"/>
  <c r="I25" i="14" l="1"/>
  <c r="G25" i="14"/>
  <c r="K25" i="14" s="1"/>
  <c r="I23" i="14"/>
  <c r="G23" i="14"/>
  <c r="K23" i="14" s="1"/>
  <c r="K21" i="14"/>
  <c r="I21" i="14"/>
  <c r="G21" i="14"/>
  <c r="I19" i="14"/>
  <c r="G19" i="14"/>
  <c r="J19" i="14" s="1"/>
  <c r="I18" i="14"/>
  <c r="G18" i="14"/>
  <c r="K18" i="14" s="1"/>
  <c r="I17" i="14"/>
  <c r="G17" i="14"/>
  <c r="J17" i="14" s="1"/>
  <c r="I16" i="14"/>
  <c r="G16" i="14"/>
  <c r="K16" i="14" s="1"/>
  <c r="I14" i="14"/>
  <c r="G14" i="14"/>
  <c r="J14" i="14" s="1"/>
  <c r="I12" i="14"/>
  <c r="G12" i="14"/>
  <c r="K12" i="14" s="1"/>
  <c r="I10" i="14"/>
  <c r="I28" i="14" s="1"/>
  <c r="G10" i="14"/>
  <c r="K10" i="14" s="1"/>
  <c r="K17" i="14" l="1"/>
  <c r="J16" i="14"/>
  <c r="L10" i="14"/>
  <c r="L21" i="14"/>
  <c r="M21" i="14" s="1"/>
  <c r="L17" i="14"/>
  <c r="M17" i="14" s="1"/>
  <c r="N17" i="14" s="1"/>
  <c r="L23" i="14"/>
  <c r="M23" i="14" s="1"/>
  <c r="L16" i="14"/>
  <c r="M16" i="14" s="1"/>
  <c r="N16" i="14" s="1"/>
  <c r="L25" i="14"/>
  <c r="M25" i="14" s="1"/>
  <c r="J12" i="14"/>
  <c r="J28" i="14" s="1"/>
  <c r="K14" i="14"/>
  <c r="K28" i="14" s="1"/>
  <c r="J18" i="14"/>
  <c r="L18" i="14" s="1"/>
  <c r="M18" i="14" s="1"/>
  <c r="N18" i="14" s="1"/>
  <c r="K19" i="14"/>
  <c r="L19" i="14" s="1"/>
  <c r="M19" i="14" s="1"/>
  <c r="N19" i="14" s="1"/>
  <c r="M16" i="9"/>
  <c r="G29" i="1"/>
  <c r="E30" i="2"/>
  <c r="B28" i="3"/>
  <c r="G10" i="13"/>
  <c r="K10" i="13" s="1"/>
  <c r="K21" i="13" s="1"/>
  <c r="K29" i="1" s="1"/>
  <c r="J30" i="2" l="1"/>
  <c r="N30" i="2" s="1"/>
  <c r="N16" i="9"/>
  <c r="C28" i="3"/>
  <c r="M10" i="14"/>
  <c r="L14" i="14"/>
  <c r="M14" i="14" s="1"/>
  <c r="N14" i="14" s="1"/>
  <c r="L12" i="14"/>
  <c r="L28" i="14" s="1"/>
  <c r="N10" i="14"/>
  <c r="L10" i="13"/>
  <c r="M10" i="13" s="1"/>
  <c r="M28" i="14" l="1"/>
  <c r="N10" i="13"/>
  <c r="M21" i="13"/>
  <c r="M12" i="14"/>
  <c r="N12" i="14" l="1"/>
  <c r="N28" i="14" s="1"/>
  <c r="C5" i="2"/>
  <c r="O5" i="2"/>
  <c r="U15" i="9" l="1"/>
  <c r="W17" i="9"/>
  <c r="W18" i="9"/>
  <c r="W19" i="9"/>
  <c r="W16" i="9"/>
  <c r="W15" i="9" s="1"/>
  <c r="V15" i="9" l="1"/>
  <c r="R15" i="9"/>
  <c r="Q15" i="9"/>
  <c r="J15" i="9"/>
  <c r="K15" i="9"/>
  <c r="H15" i="9"/>
  <c r="G15" i="9"/>
  <c r="L21" i="2" l="1"/>
  <c r="N15" i="9" l="1"/>
  <c r="M15" i="9" l="1"/>
  <c r="P16" i="9"/>
  <c r="G32" i="1"/>
  <c r="L19" i="9"/>
  <c r="I19" i="9"/>
  <c r="O19" i="9" l="1"/>
  <c r="P19" i="9"/>
  <c r="D3" i="9"/>
  <c r="C15" i="9" s="1"/>
  <c r="T18" i="9"/>
  <c r="S18" i="9"/>
  <c r="E18" i="9"/>
  <c r="L18" i="9"/>
  <c r="I18" i="9"/>
  <c r="T17" i="9"/>
  <c r="S17" i="9"/>
  <c r="P17" i="9"/>
  <c r="O17" i="9"/>
  <c r="L17" i="9"/>
  <c r="I17" i="9"/>
  <c r="E17" i="9"/>
  <c r="D17" i="9"/>
  <c r="T16" i="9"/>
  <c r="S16" i="9"/>
  <c r="O16" i="9"/>
  <c r="L16" i="9"/>
  <c r="I16" i="9"/>
  <c r="E16" i="9"/>
  <c r="D16" i="9"/>
  <c r="I15" i="9" l="1"/>
  <c r="L15" i="9"/>
  <c r="P18" i="9"/>
  <c r="P15" i="9" s="1"/>
  <c r="F17" i="9"/>
  <c r="O15" i="9"/>
  <c r="F16" i="9"/>
  <c r="D18" i="9"/>
  <c r="O18" i="9"/>
  <c r="T19" i="9" l="1"/>
  <c r="T15" i="9" s="1"/>
  <c r="S19" i="9"/>
  <c r="S15" i="9"/>
  <c r="F18" i="9"/>
  <c r="Q5" i="9" l="1"/>
  <c r="D9" i="9"/>
  <c r="Q7" i="9"/>
  <c r="K6" i="9"/>
  <c r="K4" i="9" l="1"/>
  <c r="K5" i="9" s="1"/>
  <c r="Q4" i="9"/>
  <c r="Q6" i="9"/>
  <c r="D8" i="9"/>
  <c r="G35" i="1" l="1"/>
  <c r="K35" i="1"/>
  <c r="G38" i="1" l="1"/>
  <c r="K38" i="1"/>
  <c r="E19" i="9" l="1"/>
  <c r="E15" i="9" s="1"/>
  <c r="D19" i="9"/>
  <c r="D15" i="9" s="1"/>
  <c r="D10" i="9" s="1"/>
  <c r="F19" i="9" l="1"/>
  <c r="W5" i="9" l="1"/>
  <c r="W6" i="9"/>
  <c r="F15" i="9"/>
  <c r="D5" i="9"/>
  <c r="D7" i="9" l="1"/>
  <c r="D6" i="9"/>
  <c r="C8" i="2" l="1"/>
  <c r="C6" i="2"/>
  <c r="S30" i="2" l="1"/>
  <c r="P29" i="1" l="1"/>
  <c r="P23" i="1" l="1"/>
  <c r="P35" i="1" l="1"/>
  <c r="P32" i="1"/>
  <c r="P26" i="1"/>
  <c r="P38" i="1" l="1"/>
</calcChain>
</file>

<file path=xl/sharedStrings.xml><?xml version="1.0" encoding="utf-8"?>
<sst xmlns="http://schemas.openxmlformats.org/spreadsheetml/2006/main" count="378" uniqueCount="268">
  <si>
    <t>Název stavebního objektu/provozního souboru (SO/PS):</t>
  </si>
  <si>
    <t>Objednatel:</t>
  </si>
  <si>
    <t>Zhotovitel:</t>
  </si>
  <si>
    <t>Krycí list ZBV</t>
  </si>
  <si>
    <t>Název a evidenční číslo Stavby:</t>
  </si>
  <si>
    <t>Číslo ZBV:</t>
  </si>
  <si>
    <t xml:space="preserve">Cena navrhovaných Změn záporných </t>
  </si>
  <si>
    <t xml:space="preserve">Cena navrhovaných Změn kladných </t>
  </si>
  <si>
    <t>Cena navrhovaných Změn záporných a Změn kladných celkem</t>
  </si>
  <si>
    <t>ZBV - krycí list</t>
  </si>
  <si>
    <t>Části ZBV se číslují číslem ZBV, za kterým je tečka a index udávající číslo Skupiny.</t>
  </si>
  <si>
    <t>Zborovská 81/11, 150 00 Praha 5, Smíchov</t>
  </si>
  <si>
    <t>00066001</t>
  </si>
  <si>
    <t>Krajská správa a údržba silnic Středočeského kraje, příspěvková organizace</t>
  </si>
  <si>
    <t>Změnový list</t>
  </si>
  <si>
    <t>Objednatel: Krajská správa a údržba silnic Středočeského kraje, příspěvková organizace se sídlem Zborovská 81/11, 150 00 Praha 5, Smíchov</t>
  </si>
  <si>
    <r>
      <t>Přílohy Změnového listu</t>
    </r>
    <r>
      <rPr>
        <sz val="8"/>
        <rFont val="Arial CE"/>
        <family val="2"/>
        <charset val="238"/>
      </rPr>
      <t>:</t>
    </r>
  </si>
  <si>
    <t>Příjemce</t>
  </si>
  <si>
    <t>1. Krycí list</t>
  </si>
  <si>
    <t>počet listů</t>
  </si>
  <si>
    <t>Objednatel</t>
  </si>
  <si>
    <t>2. Změnový list</t>
  </si>
  <si>
    <t>Zhotovitel</t>
  </si>
  <si>
    <t>3. Zápis o projednání ocenění soupisu prací</t>
  </si>
  <si>
    <t>Stavební dozor</t>
  </si>
  <si>
    <t>Údaje v Kč bez DPH:</t>
  </si>
  <si>
    <t>Cena navrhovaných Změn kladných</t>
  </si>
  <si>
    <t>Součet absolutních hodnot Změn kladných a Změn záporných</t>
  </si>
  <si>
    <t>Podpis vyjadřuje souhlas se Změnou:</t>
  </si>
  <si>
    <t xml:space="preserve">       Zhotovitel (stavbyvedoucí)</t>
  </si>
  <si>
    <t>jméno</t>
  </si>
  <si>
    <t>podpis</t>
  </si>
  <si>
    <t>Supervize (Regionální dotační kancelář)</t>
  </si>
  <si>
    <t>ZÁPIS</t>
  </si>
  <si>
    <t xml:space="preserve">o projednání ocenění soupisu prací a ceny stavebního objektu/provozního souboru (SO/PS) </t>
  </si>
  <si>
    <t>Název Stavby:</t>
  </si>
  <si>
    <r>
      <t xml:space="preserve">Číslo SO/PS </t>
    </r>
    <r>
      <rPr>
        <b/>
        <sz val="13"/>
        <rFont val="Arial CE"/>
        <family val="2"/>
        <charset val="238"/>
      </rPr>
      <t xml:space="preserve">/ </t>
    </r>
    <r>
      <rPr>
        <b/>
        <sz val="10"/>
        <rFont val="Arial CE"/>
        <family val="2"/>
        <charset val="238"/>
      </rPr>
      <t>číslo Změny SO/PS</t>
    </r>
    <r>
      <rPr>
        <b/>
        <sz val="10"/>
        <rFont val="Arial CE"/>
        <family val="2"/>
        <charset val="238"/>
      </rPr>
      <t>:</t>
    </r>
  </si>
  <si>
    <t>Údaje v Kč bez DPH</t>
  </si>
  <si>
    <t>Cena SO/PS dle Smlouvy</t>
  </si>
  <si>
    <t>Poznámka:</t>
  </si>
  <si>
    <t xml:space="preserve">Cenu všech Změn záporných v předchozích Změnách na SO/PS a cenu navrhovaných Změn záporných na SO/PS je nutno zadávat se znaménkem mínus (-). </t>
  </si>
  <si>
    <t>1 - zadat</t>
  </si>
  <si>
    <t xml:space="preserve">Cena SO/PS v předchozích ZBV: </t>
  </si>
  <si>
    <t xml:space="preserve">Cena všech Změn záporných v předchozích Změnách na SO/PS </t>
  </si>
  <si>
    <t xml:space="preserve">Cena všech Změn kladných v předchozích Změnách na SO/PS </t>
  </si>
  <si>
    <t>Cena SO/PS po všech předchozích Změnách</t>
  </si>
  <si>
    <t>Rozdíl ceny SO/PS po všech předchozích Změnách a ve Smlouvě</t>
  </si>
  <si>
    <t>3 - zadat</t>
  </si>
  <si>
    <t>4 - zadat</t>
  </si>
  <si>
    <t>5=1+3+4</t>
  </si>
  <si>
    <t>6=5-1</t>
  </si>
  <si>
    <t>stavební/montážní práce</t>
  </si>
  <si>
    <t xml:space="preserve">Cena SO/PS v této ZBV a po této ZBV: </t>
  </si>
  <si>
    <t xml:space="preserve">Cena navrhovaných Změn záporných na SO/PS </t>
  </si>
  <si>
    <r>
      <t xml:space="preserve">Cena navrhovaných Změn kladných </t>
    </r>
    <r>
      <rPr>
        <sz val="10"/>
        <rFont val="Arial CE"/>
        <family val="2"/>
        <charset val="238"/>
      </rPr>
      <t xml:space="preserve">na SO/PS </t>
    </r>
  </si>
  <si>
    <r>
      <t xml:space="preserve">Cena všech Změn </t>
    </r>
    <r>
      <rPr>
        <sz val="10"/>
        <rFont val="Arial CE"/>
        <family val="2"/>
        <charset val="238"/>
      </rPr>
      <t xml:space="preserve">kladných </t>
    </r>
    <r>
      <rPr>
        <sz val="10"/>
        <rFont val="Arial CE"/>
        <family val="2"/>
        <charset val="238"/>
      </rPr>
      <t xml:space="preserve">na SO/PS (předchozích a navrhovaných) </t>
    </r>
  </si>
  <si>
    <r>
      <t xml:space="preserve">Cena všech Změn kladných </t>
    </r>
    <r>
      <rPr>
        <sz val="10"/>
        <rFont val="Arial CE"/>
        <family val="2"/>
        <charset val="238"/>
      </rPr>
      <t>na SO/PS k ceně SO/PS dle Smlouvy v %</t>
    </r>
    <r>
      <rPr>
        <sz val="10"/>
        <rFont val="Arial CE"/>
        <family val="2"/>
        <charset val="238"/>
      </rPr>
      <t xml:space="preserve"> </t>
    </r>
  </si>
  <si>
    <t>8 - zadat</t>
  </si>
  <si>
    <t>9 - zadat</t>
  </si>
  <si>
    <t>10=4+9</t>
  </si>
  <si>
    <t>11=10/1</t>
  </si>
  <si>
    <t xml:space="preserve">Cena SO/PS po této ZBV: </t>
  </si>
  <si>
    <t xml:space="preserve">Cena všech Změn záporných na SO/PS (předchozích a navrhovaných) </t>
  </si>
  <si>
    <t>Cena SO/PS po této Změně</t>
  </si>
  <si>
    <r>
      <t xml:space="preserve">Rozdíl ceny SO/PS po této Změně oproti ceně SO/PS dle </t>
    </r>
    <r>
      <rPr>
        <sz val="10"/>
        <rFont val="Arial CE"/>
        <family val="2"/>
        <charset val="238"/>
      </rPr>
      <t>Smlo</t>
    </r>
    <r>
      <rPr>
        <sz val="10"/>
        <rFont val="Arial CE"/>
        <family val="2"/>
        <charset val="238"/>
      </rPr>
      <t>uvy</t>
    </r>
  </si>
  <si>
    <t>Rozdíl ceny SO/PS po této Změně oproti ceně SO/PS dle Smlouvy v %</t>
  </si>
  <si>
    <t>13=3+8</t>
  </si>
  <si>
    <t>14=1+13+10</t>
  </si>
  <si>
    <t>15=14-1</t>
  </si>
  <si>
    <t>16=15/1</t>
  </si>
  <si>
    <t>ZMĚNA SOUPISU PRACÍ (SO/PS)</t>
  </si>
  <si>
    <t>Poř. č. pol.</t>
  </si>
  <si>
    <t>Kód položky</t>
  </si>
  <si>
    <t>Název položky</t>
  </si>
  <si>
    <t>m.j.</t>
  </si>
  <si>
    <t>Množství ve Smlouvě</t>
  </si>
  <si>
    <t>Množství rozdílu</t>
  </si>
  <si>
    <t>Celkem</t>
  </si>
  <si>
    <t>Přijatá smluvní částka bez rezervy a DPH</t>
  </si>
  <si>
    <t>6=32+36</t>
  </si>
  <si>
    <t xml:space="preserve">Suma Změn kladných a Změn záporných Skupiny 3 a Skupiny 4 </t>
  </si>
  <si>
    <t>9=(32A/1)*100</t>
  </si>
  <si>
    <t>Sledování limitu 50 % Skupina 3</t>
  </si>
  <si>
    <t>7=(6/1)*100</t>
  </si>
  <si>
    <t>Sledování limitu 30 % - součet Skupiny 3 a Skupiny 4</t>
  </si>
  <si>
    <t>10=(36A/1)*100</t>
  </si>
  <si>
    <t>Sledování limitu 50 % Skupina 4</t>
  </si>
  <si>
    <t>3=(2/1)*100</t>
  </si>
  <si>
    <t>Procento změny Přijaté smluvní částky</t>
  </si>
  <si>
    <t>8=1*0,3</t>
  </si>
  <si>
    <t>Zákonný limit 30 % pro Skupinu 3 a Skupinu 4</t>
  </si>
  <si>
    <t>10A=32A+36A</t>
  </si>
  <si>
    <t>Suma absolutních hodnot Změn kladných a Změn záporných pro Skupinu 3 a Skupinu 4</t>
  </si>
  <si>
    <t>4=(25/1)*100</t>
  </si>
  <si>
    <t>Sledování vyhrazených změn (Skupina 1)</t>
  </si>
  <si>
    <t>11=1*0,5</t>
  </si>
  <si>
    <t>Zákonný limit 50 % pro Skupinu 3 a Skupinu 4</t>
  </si>
  <si>
    <t>5=(28/1)*100</t>
  </si>
  <si>
    <t xml:space="preserve">Sledování záměny položek (Skupina 2) </t>
  </si>
  <si>
    <t>40=(19/1)*100</t>
  </si>
  <si>
    <t>- 1 -</t>
  </si>
  <si>
    <t>- 2 -</t>
  </si>
  <si>
    <t>- 3 -</t>
  </si>
  <si>
    <t>- 4 -</t>
  </si>
  <si>
    <t>- 5 -</t>
  </si>
  <si>
    <t>SO</t>
  </si>
  <si>
    <t>ZBV č.</t>
  </si>
  <si>
    <t>Název SO/PS / předmět Změny</t>
  </si>
  <si>
    <t>Změny záporné (zadávat se znaménkem mínus)</t>
  </si>
  <si>
    <t>Změny kladné</t>
  </si>
  <si>
    <t>Hodnota ZBV</t>
  </si>
  <si>
    <t>Suma Změn záporných a Změn kladných</t>
  </si>
  <si>
    <t>Suma absolutních hodnot Změn kladných a Změn záporných</t>
  </si>
  <si>
    <t>limit 15 %</t>
  </si>
  <si>
    <t>19=23+26+29+33</t>
  </si>
  <si>
    <t>20=24+27+30+34+37+39</t>
  </si>
  <si>
    <t>21=19+20</t>
  </si>
  <si>
    <t>25=23+24</t>
  </si>
  <si>
    <t>28=26+27</t>
  </si>
  <si>
    <t>32=29+30</t>
  </si>
  <si>
    <t>32A=ABS(29)+30</t>
  </si>
  <si>
    <t>36=33+34</t>
  </si>
  <si>
    <t>36A=ABS(33)+34</t>
  </si>
  <si>
    <t>Formulář má informativní charakter a zobrazuje stav k datu předložení Změnového listu.</t>
  </si>
  <si>
    <t>Přehled dalších dokladů</t>
  </si>
  <si>
    <t>Název stavebního objektu / provozního souboru (SO/PS):</t>
  </si>
  <si>
    <t>Číslo SO/PS / číslo změny SO/PS:</t>
  </si>
  <si>
    <t xml:space="preserve">Doklad </t>
  </si>
  <si>
    <t>Sledování limitu 15 % pro podstatnou změnu pro Změny záporné dle § 14, odst. (5), písm. b)</t>
  </si>
  <si>
    <t>Počet listů celkem</t>
  </si>
  <si>
    <t>Aktuální smluvní částka (cena stavby) včetně DPH</t>
  </si>
  <si>
    <t xml:space="preserve">T         </t>
  </si>
  <si>
    <t>029412</t>
  </si>
  <si>
    <t>OSTATNÍ POŽADAVKY - VYPRACOVÁNÍ MOSTNÍHO LISTU</t>
  </si>
  <si>
    <t xml:space="preserve">KUS       </t>
  </si>
  <si>
    <t>02950</t>
  </si>
  <si>
    <t xml:space="preserve">M3        </t>
  </si>
  <si>
    <t xml:space="preserve">M         </t>
  </si>
  <si>
    <t xml:space="preserve">PŘEHLED ZAŘAZENÍ ZMĚN DO SKUPIN </t>
  </si>
  <si>
    <t>2=1+19+20</t>
  </si>
  <si>
    <t>Aktuální smluvní částka (cena stavby)</t>
  </si>
  <si>
    <t>Vyhrazené změny (Doměrky) (dle §100 zákona č. 134/2016 Sb.)</t>
  </si>
  <si>
    <t>Záměna položek (dle §222 odst. (7) zákona č. 134/2016 Sb.)</t>
  </si>
  <si>
    <t>Změny nepředvídané (dle §222 odst. (6) zákona č. 134/2016 Sb.)</t>
  </si>
  <si>
    <t>Změny nezbytné (dle §222 odst. (5) zákona č. 134/2016 Sb.)</t>
  </si>
  <si>
    <t>Změny de minimis 
Změny neměnící celkovou povahu veřejné zakázky  (dle §222 odst. (4) zákona č. 134/2016 Sb.)</t>
  </si>
  <si>
    <t xml:space="preserve">   Další doklady dle přehledu dokladů</t>
  </si>
  <si>
    <t>014102</t>
  </si>
  <si>
    <t>POPLATKY ZA SKLÁDKU
zemina, kámen, kamenivo</t>
  </si>
  <si>
    <t>014211</t>
  </si>
  <si>
    <t>POPLATKY ZA ZEMNÍK - ORNICE
nákup ornice - vč.dovozu na stavbu</t>
  </si>
  <si>
    <t>40.0*0.15=6,00 [A]</t>
  </si>
  <si>
    <t>POPLATKY ZA ZEMNÍK - ORNICE
Rezerva pro napojení na stávající vozovková souvrství, čerpání se souhlasem TDI_x000D_
nákup ornice - vč.dovozu na stavbu</t>
  </si>
  <si>
    <t>21.6*0.15=3,24 [A]</t>
  </si>
  <si>
    <t>02940</t>
  </si>
  <si>
    <t>OSTATNÍ POŽADAVKY - VYPRACOVÁNÍ DOKUMENTACE
Projekt sledování a údržby</t>
  </si>
  <si>
    <t xml:space="preserve">KPL       </t>
  </si>
  <si>
    <t>OSTATNÍ POŽADAVKY - POSUDKY, KONTROLY, REVIZNÍ ZPRÁVY
Výpočet zatížitelnosti vč.vyhodnocení</t>
  </si>
  <si>
    <t>02953</t>
  </si>
  <si>
    <t>OSTATNÍ POŽADAVKY - HLAVNÍ MOSTNÍ PROHLÍDKA</t>
  </si>
  <si>
    <t>1.1</t>
  </si>
  <si>
    <t>1.2</t>
  </si>
  <si>
    <t>1.3</t>
  </si>
  <si>
    <t>1.4</t>
  </si>
  <si>
    <t>1.5</t>
  </si>
  <si>
    <t>ČERPÁNÍ VODY DO 1000 L/MIN</t>
  </si>
  <si>
    <t>HOD</t>
  </si>
  <si>
    <t>HLOUBENÍ JAM ZAPAŽ I NEPAŽ TŘ. II, ODVOZ DO 20KM</t>
  </si>
  <si>
    <t>131838</t>
  </si>
  <si>
    <t>VÝPLŇ ZA OPĚRAMI A ZDMI Z PROST BETONU DO C20/25</t>
  </si>
  <si>
    <t>45831A</t>
  </si>
  <si>
    <t>Rekapitulace ZBV č. 1 dle Skupin 1, 2, 3, 4, 5</t>
  </si>
  <si>
    <t>pro všechny skupiny - pro ZBV číslo: 1</t>
  </si>
  <si>
    <t>Podpis:</t>
  </si>
  <si>
    <t xml:space="preserve">Podpis: </t>
  </si>
  <si>
    <t>11512</t>
  </si>
  <si>
    <t xml:space="preserve">Odpovědný zástupce Objednatele i odpovědný zástupce Zhotovitele odsouhlasují skladbu měněných položek i nových položek, včetně jejich výměr, vyjadřujících předkládanou změnu. 
Potvrzují zároveň skutečné provedení prací a oprávněnost změny. </t>
  </si>
  <si>
    <t>Za Zhotovitele:     jméno, (stavbyvedoucí)</t>
  </si>
  <si>
    <t>Supervize</t>
  </si>
  <si>
    <t>Projektant (AD)</t>
  </si>
  <si>
    <t>Nové položky</t>
  </si>
  <si>
    <t>Hodnota skupiny 5</t>
  </si>
  <si>
    <t xml:space="preserve">Limit </t>
  </si>
  <si>
    <t>12=(1)*0,15</t>
  </si>
  <si>
    <t>13=(39)/(1)</t>
  </si>
  <si>
    <t>39=ABS(37)+38</t>
  </si>
  <si>
    <t>Most / Změna založení</t>
  </si>
  <si>
    <t>07 Soupis prací SO po změnách</t>
  </si>
  <si>
    <t xml:space="preserve">IČ: </t>
  </si>
  <si>
    <t>Za Objednatele:     jméno, (TDS/TDI)</t>
  </si>
  <si>
    <t>Název Stavby dle SoD:</t>
  </si>
  <si>
    <r>
      <t xml:space="preserve">Číslo SO/PS </t>
    </r>
    <r>
      <rPr>
        <sz val="11"/>
        <rFont val="Arial CE"/>
        <family val="2"/>
        <charset val="238"/>
      </rPr>
      <t>/</t>
    </r>
    <r>
      <rPr>
        <sz val="8"/>
        <rFont val="Arial CE"/>
        <family val="2"/>
        <charset val="238"/>
      </rPr>
      <t xml:space="preserve">  
</t>
    </r>
    <r>
      <rPr>
        <sz val="11"/>
        <rFont val="Arial CE"/>
        <family val="2"/>
        <charset val="238"/>
      </rPr>
      <t>/</t>
    </r>
    <r>
      <rPr>
        <sz val="8"/>
        <rFont val="Arial CE"/>
        <family val="2"/>
        <charset val="238"/>
      </rPr>
      <t xml:space="preserve"> pořadí Změny SO/PS:</t>
    </r>
  </si>
  <si>
    <t>ZBV č./
Skupina</t>
  </si>
  <si>
    <t>ZBV č./ 
SUMA</t>
  </si>
  <si>
    <t>Stejný systém číslování se používá pro jednotlivé Změnové listy (02)</t>
  </si>
  <si>
    <t>a pro Rozpis ocenění změn položek (04).</t>
  </si>
  <si>
    <t xml:space="preserve">4. Rozpis ocenění Změn položek </t>
  </si>
  <si>
    <t>5. Přehled zařazení změn do Skupin</t>
  </si>
  <si>
    <t>6. Přehled dokladů</t>
  </si>
  <si>
    <t>7. Soupis praci SO po všech změnách</t>
  </si>
  <si>
    <t>Číslo ZBV / Skupina změny:</t>
  </si>
  <si>
    <t>[ Doplňte ]</t>
  </si>
  <si>
    <t>[ Doplňte všechny objednatele dle SoD ]</t>
  </si>
  <si>
    <t>[ Doplňte všechny zhotovitele dle SoD ]</t>
  </si>
  <si>
    <t>[ Doplňte dle údaje ve Smlouvě o dílo SoD ]</t>
  </si>
  <si>
    <t>[ Doplňte dle SoD ]</t>
  </si>
  <si>
    <r>
      <t>Strany smlouvy o dílo</t>
    </r>
    <r>
      <rPr>
        <sz val="8"/>
        <color theme="9" tint="-0.249977111117893"/>
        <rFont val="Arial CE"/>
        <family val="2"/>
        <charset val="238"/>
      </rPr>
      <t xml:space="preserve"> [ Doplňte ]</t>
    </r>
    <r>
      <rPr>
        <sz val="8"/>
        <rFont val="Arial CE"/>
        <family val="2"/>
        <charset val="238"/>
      </rPr>
      <t xml:space="preserve"> na realizaci uvedené Stavby uzavřené dne </t>
    </r>
    <r>
      <rPr>
        <sz val="8"/>
        <color theme="9" tint="-0.249977111117893"/>
        <rFont val="Arial CE"/>
        <family val="2"/>
        <charset val="238"/>
      </rPr>
      <t>[ Doplňte ]</t>
    </r>
    <r>
      <rPr>
        <sz val="8"/>
        <rFont val="Arial CE"/>
        <family val="2"/>
        <charset val="238"/>
      </rPr>
      <t xml:space="preserve"> (dále jen Smlouva): </t>
    </r>
  </si>
  <si>
    <r>
      <t xml:space="preserve">Zhotovitel:  </t>
    </r>
    <r>
      <rPr>
        <sz val="8"/>
        <color theme="9" tint="-0.249977111117893"/>
        <rFont val="Arial CE"/>
        <family val="2"/>
        <charset val="238"/>
      </rPr>
      <t>[ Doplňte ]</t>
    </r>
  </si>
  <si>
    <t xml:space="preserve">Zhotovitel (stavbyvedoucí): </t>
  </si>
  <si>
    <t xml:space="preserve">Projektant (autorský dozor):                           </t>
  </si>
  <si>
    <t xml:space="preserve">Stavební dozor: </t>
  </si>
  <si>
    <t xml:space="preserve">Zástupce Objednatele:  </t>
  </si>
  <si>
    <r>
      <t xml:space="preserve">Objednatel </t>
    </r>
    <r>
      <rPr>
        <sz val="8"/>
        <rFont val="Arial CE"/>
        <family val="2"/>
        <charset val="238"/>
      </rPr>
      <t>(Oprávněná osoba):</t>
    </r>
  </si>
  <si>
    <r>
      <t xml:space="preserve"> Iniciátor Změny: </t>
    </r>
    <r>
      <rPr>
        <sz val="8"/>
        <color theme="9" tint="-0.249977111117893"/>
        <rFont val="Arial CE"/>
        <family val="2"/>
        <charset val="238"/>
      </rPr>
      <t xml:space="preserve"> [ Doplňte ]</t>
    </r>
  </si>
  <si>
    <r>
      <t xml:space="preserve"> Předmět Změny:  </t>
    </r>
    <r>
      <rPr>
        <sz val="8"/>
        <color theme="9" tint="-0.249977111117893"/>
        <rFont val="Arial CE"/>
        <family val="2"/>
        <charset val="238"/>
      </rPr>
      <t>[ Doplňte ]</t>
    </r>
  </si>
  <si>
    <r>
      <rPr>
        <sz val="9"/>
        <color theme="9" tint="-0.249977111117893"/>
        <rFont val="Arial CE"/>
        <family val="2"/>
        <charset val="238"/>
      </rPr>
      <t xml:space="preserve">Název (dílčí) Změny: 
Popis a zdůvodnění Změny: </t>
    </r>
    <r>
      <rPr>
        <sz val="9"/>
        <rFont val="Arial CE"/>
        <family val="2"/>
        <charset val="238"/>
      </rPr>
      <t xml:space="preserve">
</t>
    </r>
    <r>
      <rPr>
        <sz val="9"/>
        <color theme="9" tint="-0.249977111117893"/>
        <rFont val="Arial CE"/>
        <family val="2"/>
        <charset val="238"/>
      </rPr>
      <t>Viz paragraf 19 Směrnice R-Sm-36.</t>
    </r>
    <r>
      <rPr>
        <sz val="9"/>
        <rFont val="Arial CE"/>
        <family val="2"/>
        <charset val="238"/>
      </rPr>
      <t xml:space="preserve">
</t>
    </r>
    <r>
      <rPr>
        <sz val="9"/>
        <color theme="9" tint="-0.249977111117893"/>
        <rFont val="Arial CE"/>
        <family val="2"/>
        <charset val="238"/>
      </rPr>
      <t xml:space="preserve">Pokud je v jedné Dokumentaci Změny předloženo více dílčích změn, zařazených do různých Skupin změn dle Směrnice, budou mít samostatné listy 2 a listy 4. </t>
    </r>
    <r>
      <rPr>
        <sz val="9"/>
        <rFont val="Arial CE"/>
        <family val="2"/>
        <charset val="238"/>
      </rPr>
      <t xml:space="preserve">
</t>
    </r>
  </si>
  <si>
    <r>
      <t xml:space="preserve">Objednatel a Zhotovitel se dohodli, že u tohoto SO/PS, který je součástí uvedené Stavby, budou provedeny Změny, jež jsou podrobně popsány, zdůvodněny, dokladovány a oceněny v Dokumentaci této Změny. Smluvní strany shodně prohlašují, že Změny dle tohoto Změnového listu nejsou zlepšením dle čl. 13.2 </t>
    </r>
    <r>
      <rPr>
        <sz val="8"/>
        <color rgb="FFFF0000"/>
        <rFont val="Arial CE"/>
        <family val="2"/>
        <charset val="238"/>
      </rPr>
      <t>Obchodních podmínek</t>
    </r>
    <r>
      <rPr>
        <sz val="8"/>
        <rFont val="Arial CE"/>
        <family val="2"/>
        <charset val="238"/>
      </rPr>
      <t xml:space="preserve">. </t>
    </r>
    <r>
      <rPr>
        <b/>
        <sz val="8"/>
        <rFont val="Arial CE"/>
        <family val="2"/>
        <charset val="238"/>
      </rPr>
      <t xml:space="preserve">Tento Změnový list představuje Dodatek </t>
    </r>
    <r>
      <rPr>
        <b/>
        <sz val="8"/>
        <color rgb="FFFF0000"/>
        <rFont val="Arial CE"/>
        <family val="2"/>
        <charset val="238"/>
      </rPr>
      <t>Smlouvy o dílo</t>
    </r>
    <r>
      <rPr>
        <b/>
        <sz val="8"/>
        <rFont val="Arial CE"/>
        <family val="2"/>
        <charset val="238"/>
      </rPr>
      <t xml:space="preserve">. </t>
    </r>
    <r>
      <rPr>
        <sz val="8"/>
        <rFont val="Arial CE"/>
        <family val="2"/>
        <charset val="238"/>
      </rPr>
      <t>Smlouva se mění v rozsahu upraveném v tomto Změnovém listu. V ostatním zůstávají práva a povinnosti Objednatele a Zhotovitele sjednané ve Smlouvě nedotčeny. Na důkaz toho připojují příslušné osoby oprávněné jednat jménem nebo v zastoupení Objednatele a Zhotovitele své podpisy.</t>
    </r>
  </si>
  <si>
    <t>Soupis prací SO po všech změnách</t>
  </si>
  <si>
    <t>Rozpis položek a cen Změny</t>
  </si>
  <si>
    <r>
      <rPr>
        <sz val="14"/>
        <rFont val="Calibri"/>
        <family val="2"/>
        <charset val="238"/>
        <scheme val="minor"/>
      </rPr>
      <t>Číslo a název SO/PS:</t>
    </r>
    <r>
      <rPr>
        <sz val="8"/>
        <color theme="9" tint="-0.249977111117893"/>
        <rFont val="Arial CE"/>
        <family val="2"/>
        <charset val="238"/>
      </rPr>
      <t xml:space="preserve">  [ Doplňte ]   </t>
    </r>
  </si>
  <si>
    <r>
      <t xml:space="preserve">Číslo a název rozpočtu:  </t>
    </r>
    <r>
      <rPr>
        <sz val="8"/>
        <color theme="9" tint="-0.249977111117893"/>
        <rFont val="Arial CE"/>
        <family val="2"/>
        <charset val="238"/>
      </rPr>
      <t>[ Doplňte ]</t>
    </r>
  </si>
  <si>
    <r>
      <t xml:space="preserve">SO  </t>
    </r>
    <r>
      <rPr>
        <b/>
        <sz val="8"/>
        <color theme="9" tint="-0.249977111117893"/>
        <rFont val="Arial CE"/>
        <family val="2"/>
        <charset val="238"/>
      </rPr>
      <t>[ Doplňte ]</t>
    </r>
  </si>
  <si>
    <r>
      <t xml:space="preserve">Skupina změn  </t>
    </r>
    <r>
      <rPr>
        <b/>
        <sz val="8"/>
        <color theme="9" tint="-0.249977111117893"/>
        <rFont val="Arial CE"/>
        <family val="2"/>
        <charset val="238"/>
      </rPr>
      <t>[ Doplňte ]</t>
    </r>
  </si>
  <si>
    <t xml:space="preserve">Název stavby dle SoD: </t>
  </si>
  <si>
    <t xml:space="preserve">Název stavebního objektu/provozního souboru (SO/PS):  </t>
  </si>
  <si>
    <t>A18+B23+C23</t>
  </si>
  <si>
    <t>D23-A18</t>
  </si>
  <si>
    <t>C23+C28</t>
  </si>
  <si>
    <t>D28/A18</t>
  </si>
  <si>
    <t>B23+B28</t>
  </si>
  <si>
    <t>A18+B33+D28</t>
  </si>
  <si>
    <t>C33-A18</t>
  </si>
  <si>
    <t>D33/A18</t>
  </si>
  <si>
    <t>[ Doplňte ] . 3</t>
  </si>
  <si>
    <t>[ Vyplňte všechny buňky ]</t>
  </si>
  <si>
    <t>Množství po Změně</t>
  </si>
  <si>
    <t>Cena za 
m.j. v Kč</t>
  </si>
  <si>
    <t>Cena celkem ve Smlouvě 
v Kč</t>
  </si>
  <si>
    <t>Změny záporné 
v Kč</t>
  </si>
  <si>
    <t>Změny 
kladné 
v Kč</t>
  </si>
  <si>
    <t>Rozdíl cen celkem 
v Kč</t>
  </si>
  <si>
    <t>Podíl cen celkem 
v %</t>
  </si>
  <si>
    <t>Cena celkem po Změně 
v Kč</t>
  </si>
  <si>
    <t>D4*0,15</t>
  </si>
  <si>
    <t>Sledování limitu v %</t>
  </si>
  <si>
    <t>14=ABS(37)+(38)</t>
  </si>
  <si>
    <t>Vypustit</t>
  </si>
  <si>
    <t>Návod k vyplnění:</t>
  </si>
  <si>
    <t xml:space="preserve">Doklady budou řazeny chronologicky, či jinak logicky dle průběhu výstavby. </t>
  </si>
  <si>
    <t xml:space="preserve">Soubory v pdf budou očíslované a pojmenované v souladu s názvy dokladů na listu 6. </t>
  </si>
  <si>
    <t>Název stavby:</t>
  </si>
  <si>
    <r>
      <t xml:space="preserve">Číslo a název rozpočtu:  </t>
    </r>
    <r>
      <rPr>
        <sz val="10"/>
        <color theme="9" tint="-0.249977111117893"/>
        <rFont val="Calibri"/>
        <family val="2"/>
        <charset val="238"/>
        <scheme val="minor"/>
      </rPr>
      <t xml:space="preserve"> [ Doplňte ]</t>
    </r>
  </si>
  <si>
    <r>
      <t xml:space="preserve">Číslo a název SO/PS:        </t>
    </r>
    <r>
      <rPr>
        <sz val="10"/>
        <color theme="9" tint="-0.249977111117893"/>
        <rFont val="Calibri"/>
        <family val="2"/>
        <charset val="238"/>
        <scheme val="minor"/>
      </rPr>
      <t>[ Doplňte ]</t>
    </r>
  </si>
  <si>
    <r>
      <t xml:space="preserve">Název stavby:  </t>
    </r>
    <r>
      <rPr>
        <sz val="10"/>
        <color theme="9" tint="-0.249977111117893"/>
        <rFont val="Calibri"/>
        <family val="2"/>
        <charset val="238"/>
        <scheme val="minor"/>
      </rPr>
      <t xml:space="preserve"> [ Doplňte ]</t>
    </r>
  </si>
  <si>
    <t>celkem po všech změnách</t>
  </si>
  <si>
    <t xml:space="preserve">U nových položek bude uveden i způsob stanovení jednotkové ceny; způsobem dle požadavku SoD. </t>
  </si>
  <si>
    <t xml:space="preserve">Návod k vyplnění: </t>
  </si>
  <si>
    <t xml:space="preserve">Nové položky </t>
  </si>
  <si>
    <t xml:space="preserve">Rozpis položky bude v rozsahu a podrobnosti shodné se zadávacím rozpočtem. Tedy u každé změnou dotčené položky bude uveden způsob stanovení výměry (doložen výpočet, či odkaz na dokument 
v dokladové části, např. odkaz na výsledky geodetického zaměření). </t>
  </si>
  <si>
    <t>Cena za m.j. 
v Kč</t>
  </si>
  <si>
    <t>Cena celkem po Změnách 
v Kč</t>
  </si>
  <si>
    <t>Množství po Změnách</t>
  </si>
  <si>
    <r>
      <t xml:space="preserve">pol.131738  64.43*2.0=128,86 [A]
pol.11130  64.0*0.1*2.0=12,80 [B]
pol.132738  12.04*2.0=24,08 [C]
Celkem: A+B+C=165,74 [D]
</t>
    </r>
    <r>
      <rPr>
        <b/>
        <sz val="10"/>
        <rFont val="Calibri"/>
        <family val="2"/>
        <charset val="238"/>
        <scheme val="minor"/>
      </rPr>
      <t>ZBV č.1 :</t>
    </r>
    <r>
      <rPr>
        <sz val="10"/>
        <rFont val="Calibri"/>
        <family val="2"/>
        <charset val="238"/>
        <scheme val="minor"/>
      </rPr>
      <t xml:space="preserve"> množství vychází z pol č.201 (kód 131838)
objem v m3 x obj.hm : 44,612*2,0=89,224 [E]
Celkem ZBV č.1 : D + E = 254,964 [F]</t>
    </r>
  </si>
  <si>
    <r>
      <rPr>
        <b/>
        <sz val="10"/>
        <rFont val="Calibri"/>
        <family val="2"/>
        <charset val="238"/>
        <scheme val="minor"/>
      </rPr>
      <t>ZBV č.1:</t>
    </r>
    <r>
      <rPr>
        <sz val="10"/>
        <rFont val="Calibri"/>
        <family val="2"/>
        <charset val="238"/>
        <scheme val="minor"/>
      </rPr>
      <t xml:space="preserve"> čerpání vody dle zápisů v SD (příloha č.08 ZBV)
8 dní x 10 hod =80,000 [A]</t>
    </r>
  </si>
  <si>
    <r>
      <rPr>
        <b/>
        <sz val="10"/>
        <rFont val="Calibri"/>
        <family val="2"/>
        <charset val="238"/>
        <scheme val="minor"/>
      </rPr>
      <t>ZBV č.1:</t>
    </r>
    <r>
      <rPr>
        <sz val="10"/>
        <rFont val="Calibri"/>
        <family val="2"/>
        <charset val="238"/>
        <scheme val="minor"/>
      </rPr>
      <t xml:space="preserve"> výkop základů opěr na únosnou základovou spáru dle zaměření a schematu sanace základů (příloha č.10 a č.11 ZBV)
op.1 dl. x š. x v. : 4,6*2,6*1,6 +6,6*1,0*1,6 + 2,1*1,5*0,6 =31,586m3 [A]
op.2 dl. x š. x v. : 4,6*2,6*0,6 +6,6*1,0*0,6 + 2,1*1,5*0,6 =13,026m3 [B]
ZBV č.1 Celkem : A + B = 44,612m3  [C]</t>
    </r>
  </si>
  <si>
    <r>
      <rPr>
        <b/>
        <sz val="10"/>
        <rFont val="Calibri"/>
        <family val="2"/>
        <charset val="238"/>
        <scheme val="minor"/>
      </rPr>
      <t>ZBV č.1:</t>
    </r>
    <r>
      <rPr>
        <sz val="10"/>
        <rFont val="Calibri"/>
        <family val="2"/>
        <charset val="238"/>
        <scheme val="minor"/>
      </rPr>
      <t xml:space="preserve"> betonová výplň stávajících základů opěr dle zaměření a schematu sanace základů (příloha č.10 a č.11 ZBV)
op.1 dl. x š. x v. : 4,6*2,6*1,6 +6,6*1,0*1,6 + 2,1*1,5*0,6 =31,586m3 [A]
op.2 dl. x š. x v. : 4,6*2,6*0,6 +6,6*1,0*0,6 + 2,1*1,5*0,6 =13,026m3 [B]
ZBV č.1 Celkem : A + B = 44,612m3  [C]</t>
    </r>
  </si>
  <si>
    <t xml:space="preserve">List 7 má obsahovat všechny změny na stavebním objektu od začátku stavby. Nahrazuje smluvní soupis prací daného SO. 
Jako nové položky budou uvedeny všechny položky, které nejsou oceněny ve smluvním rozpočtu SO. 
Pokud je nová položka převzata z jiného SO smluvního rozpočtu prací, bude odkaz na ni. </t>
  </si>
  <si>
    <t>Technická pomoc Objednatele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</si>
</sst>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 ###\ ###\ ##0.00"/>
    <numFmt numFmtId="165" formatCode="#,##0.000"/>
    <numFmt numFmtId="166" formatCode="0.000"/>
    <numFmt numFmtId="167" formatCode="#,##0.0000"/>
  </numFmts>
  <fonts count="83">
    <font>
      <sz val="10"/>
      <name val="Arial CE"/>
      <charset val="238"/>
    </font>
    <font>
      <sz val="11"/>
      <color theme="1"/>
      <name val="Calibri"/>
      <family val="2"/>
      <charset val="238"/>
      <scheme val="minor"/>
    </font>
    <font>
      <sz val="11"/>
      <color theme="1"/>
      <name val="Calibri"/>
      <family val="2"/>
      <charset val="238"/>
      <scheme val="minor"/>
    </font>
    <font>
      <b/>
      <sz val="14"/>
      <name val="Arial CE"/>
      <family val="2"/>
      <charset val="238"/>
    </font>
    <font>
      <sz val="8"/>
      <name val="Arial CE"/>
      <family val="2"/>
      <charset val="238"/>
    </font>
    <font>
      <sz val="11"/>
      <name val="Arial CE"/>
      <family val="2"/>
      <charset val="238"/>
    </font>
    <font>
      <b/>
      <sz val="8"/>
      <name val="Arial CE"/>
      <family val="2"/>
      <charset val="238"/>
    </font>
    <font>
      <sz val="8"/>
      <name val="Arial CE"/>
      <family val="2"/>
      <charset val="238"/>
    </font>
    <font>
      <sz val="11"/>
      <name val="Arial CE"/>
      <family val="2"/>
      <charset val="238"/>
    </font>
    <font>
      <b/>
      <sz val="16"/>
      <name val="Arial CE"/>
      <family val="2"/>
      <charset val="238"/>
    </font>
    <font>
      <b/>
      <sz val="11"/>
      <name val="Arial CE"/>
      <family val="2"/>
      <charset val="238"/>
    </font>
    <font>
      <b/>
      <sz val="10"/>
      <name val="Arial CE"/>
      <family val="2"/>
      <charset val="238"/>
    </font>
    <font>
      <sz val="10"/>
      <name val="Arial CE"/>
      <family val="2"/>
      <charset val="238"/>
    </font>
    <font>
      <b/>
      <sz val="10"/>
      <name val="Arial CE"/>
      <family val="2"/>
      <charset val="238"/>
    </font>
    <font>
      <sz val="12"/>
      <name val="Arial CE"/>
      <family val="2"/>
      <charset val="238"/>
    </font>
    <font>
      <sz val="10"/>
      <name val="Arial"/>
      <family val="2"/>
      <charset val="238"/>
    </font>
    <font>
      <b/>
      <sz val="13"/>
      <name val="Arial CE"/>
      <family val="2"/>
      <charset val="238"/>
    </font>
    <font>
      <u/>
      <sz val="8"/>
      <name val="Arial CE"/>
      <family val="2"/>
      <charset val="238"/>
    </font>
    <font>
      <b/>
      <sz val="9"/>
      <name val="Arial CE"/>
      <family val="2"/>
      <charset val="238"/>
    </font>
    <font>
      <sz val="9"/>
      <name val="Arial CE"/>
      <family val="2"/>
      <charset val="238"/>
    </font>
    <font>
      <i/>
      <sz val="8"/>
      <name val="Arial CE"/>
      <family val="2"/>
      <charset val="238"/>
    </font>
    <font>
      <sz val="11"/>
      <name val="Arial CE"/>
      <family val="2"/>
      <charset val="238"/>
    </font>
    <font>
      <sz val="16"/>
      <name val="Arial CE"/>
      <family val="2"/>
      <charset val="238"/>
    </font>
    <font>
      <b/>
      <sz val="12"/>
      <name val="Arial CE"/>
      <family val="2"/>
      <charset val="238"/>
    </font>
    <font>
      <b/>
      <sz val="10"/>
      <name val="Arial CE"/>
      <family val="2"/>
      <charset val="238"/>
    </font>
    <font>
      <b/>
      <sz val="14"/>
      <name val="Calibri"/>
      <family val="2"/>
      <charset val="238"/>
      <scheme val="minor"/>
    </font>
    <font>
      <sz val="14"/>
      <name val="Calibri"/>
      <family val="2"/>
      <charset val="238"/>
      <scheme val="minor"/>
    </font>
    <font>
      <sz val="10"/>
      <name val="Calibri"/>
      <family val="2"/>
      <charset val="238"/>
      <scheme val="minor"/>
    </font>
    <font>
      <sz val="8"/>
      <name val="Calibri"/>
      <family val="2"/>
      <charset val="238"/>
      <scheme val="minor"/>
    </font>
    <font>
      <b/>
      <sz val="10"/>
      <name val="Calibri"/>
      <family val="2"/>
      <charset val="238"/>
      <scheme val="minor"/>
    </font>
    <font>
      <sz val="10"/>
      <color indexed="8"/>
      <name val="Calibri"/>
      <family val="2"/>
      <charset val="238"/>
      <scheme val="minor"/>
    </font>
    <font>
      <sz val="10"/>
      <name val="Arial"/>
      <family val="2"/>
      <charset val="238"/>
    </font>
    <font>
      <sz val="11"/>
      <name val="Arial"/>
      <family val="2"/>
      <charset val="238"/>
    </font>
    <font>
      <b/>
      <sz val="10"/>
      <name val="Arial"/>
      <family val="2"/>
      <charset val="238"/>
    </font>
    <font>
      <b/>
      <sz val="16"/>
      <name val="Arial"/>
      <family val="2"/>
      <charset val="238"/>
    </font>
    <font>
      <b/>
      <sz val="11"/>
      <name val="Arial"/>
      <family val="2"/>
      <charset val="238"/>
    </font>
    <font>
      <sz val="9"/>
      <name val="Arial"/>
      <family val="2"/>
      <charset val="238"/>
    </font>
    <font>
      <b/>
      <sz val="9"/>
      <name val="Arial"/>
      <family val="2"/>
      <charset val="238"/>
    </font>
    <font>
      <b/>
      <sz val="20"/>
      <name val="Arial"/>
      <family val="2"/>
      <charset val="238"/>
    </font>
    <font>
      <b/>
      <sz val="12"/>
      <name val="Arial"/>
      <family val="2"/>
      <charset val="238"/>
    </font>
    <font>
      <b/>
      <sz val="20"/>
      <name val="Times New Roman"/>
      <family val="1"/>
      <charset val="238"/>
    </font>
    <font>
      <b/>
      <sz val="9"/>
      <color rgb="FFFF0000"/>
      <name val="Times New Roman"/>
      <family val="1"/>
      <charset val="238"/>
    </font>
    <font>
      <sz val="12"/>
      <name val="Times New Roman"/>
      <family val="1"/>
      <charset val="238"/>
    </font>
    <font>
      <b/>
      <sz val="12"/>
      <name val="Times New Roman"/>
      <family val="1"/>
      <charset val="238"/>
    </font>
    <font>
      <sz val="6"/>
      <name val="Times New Roman"/>
      <family val="1"/>
      <charset val="238"/>
    </font>
    <font>
      <sz val="11"/>
      <color theme="1"/>
      <name val="Calibri"/>
      <family val="2"/>
      <charset val="238"/>
      <scheme val="minor"/>
    </font>
    <font>
      <sz val="10"/>
      <color indexed="8"/>
      <name val="Arial"/>
      <family val="2"/>
      <charset val="238"/>
    </font>
    <font>
      <i/>
      <sz val="10"/>
      <color indexed="62"/>
      <name val="Arial CE"/>
      <family val="2"/>
      <charset val="238"/>
    </font>
    <font>
      <i/>
      <sz val="10"/>
      <name val="Arial CE"/>
      <family val="2"/>
      <charset val="238"/>
    </font>
    <font>
      <sz val="8"/>
      <color indexed="8"/>
      <name val="HelveticaNewE"/>
      <family val="5"/>
      <charset val="200"/>
    </font>
    <font>
      <sz val="8"/>
      <color indexed="8"/>
      <name val="HelveticaNewE"/>
      <family val="5"/>
      <charset val="1"/>
    </font>
    <font>
      <b/>
      <u/>
      <sz val="11"/>
      <name val="Arial CE"/>
      <family val="2"/>
      <charset val="238"/>
    </font>
    <font>
      <sz val="8"/>
      <name val="Trebuchet MS"/>
      <family val="2"/>
      <charset val="238"/>
    </font>
    <font>
      <sz val="8"/>
      <name val="MS Sans Serif"/>
      <family val="2"/>
      <charset val="238"/>
    </font>
    <font>
      <b/>
      <sz val="12"/>
      <color indexed="8"/>
      <name val="Arial CE"/>
      <family val="2"/>
      <charset val="238"/>
    </font>
    <font>
      <i/>
      <sz val="10"/>
      <color indexed="18"/>
      <name val="Arial CE"/>
      <family val="2"/>
      <charset val="238"/>
    </font>
    <font>
      <b/>
      <sz val="18"/>
      <color theme="3"/>
      <name val="Cambria"/>
      <family val="2"/>
      <charset val="238"/>
      <scheme val="major"/>
    </font>
    <font>
      <sz val="10"/>
      <color rgb="FF000000"/>
      <name val="Arial"/>
      <family val="2"/>
      <charset val="238"/>
    </font>
    <font>
      <sz val="9"/>
      <name val="Arial CE"/>
      <family val="2"/>
      <charset val="238"/>
    </font>
    <font>
      <sz val="11"/>
      <name val="Calibri"/>
      <family val="2"/>
      <charset val="238"/>
      <scheme val="minor"/>
    </font>
    <font>
      <i/>
      <sz val="11"/>
      <name val="Arial"/>
      <family val="2"/>
      <charset val="238"/>
    </font>
    <font>
      <i/>
      <sz val="10"/>
      <name val="Arial CE"/>
      <family val="2"/>
      <charset val="238"/>
    </font>
    <font>
      <b/>
      <i/>
      <sz val="11"/>
      <name val="Arial"/>
      <family val="2"/>
      <charset val="238"/>
    </font>
    <font>
      <sz val="10"/>
      <color rgb="FFFF0000"/>
      <name val="Arial"/>
      <family val="2"/>
      <charset val="238"/>
    </font>
    <font>
      <sz val="10"/>
      <color theme="9" tint="-0.249977111117893"/>
      <name val="Arial CE"/>
      <family val="2"/>
      <charset val="238"/>
    </font>
    <font>
      <sz val="9"/>
      <color theme="9" tint="-0.249977111117893"/>
      <name val="Arial CE"/>
      <family val="2"/>
      <charset val="238"/>
    </font>
    <font>
      <sz val="8"/>
      <color theme="9" tint="-0.249977111117893"/>
      <name val="Arial CE"/>
      <family val="2"/>
      <charset val="238"/>
    </font>
    <font>
      <sz val="8"/>
      <color rgb="FFFF0000"/>
      <name val="Arial CE"/>
      <family val="2"/>
      <charset val="238"/>
    </font>
    <font>
      <b/>
      <sz val="8"/>
      <color rgb="FFFF0000"/>
      <name val="Arial CE"/>
      <family val="2"/>
      <charset val="238"/>
    </font>
    <font>
      <b/>
      <sz val="14"/>
      <color rgb="FFFF0000"/>
      <name val="Calibri"/>
      <family val="2"/>
      <charset val="238"/>
      <scheme val="minor"/>
    </font>
    <font>
      <b/>
      <sz val="8"/>
      <color theme="9" tint="-0.249977111117893"/>
      <name val="Arial CE"/>
      <family val="2"/>
      <charset val="238"/>
    </font>
    <font>
      <sz val="14"/>
      <color rgb="FFFF0000"/>
      <name val="Calibri"/>
      <family val="2"/>
      <charset val="238"/>
      <scheme val="minor"/>
    </font>
    <font>
      <b/>
      <sz val="10"/>
      <color theme="9" tint="-0.249977111117893"/>
      <name val="Arial CE"/>
      <family val="2"/>
      <charset val="238"/>
    </font>
    <font>
      <sz val="10"/>
      <color rgb="FFFF0000"/>
      <name val="Arial CE"/>
      <family val="2"/>
      <charset val="238"/>
    </font>
    <font>
      <b/>
      <sz val="10"/>
      <color rgb="FFFF0000"/>
      <name val="Arial CE"/>
      <family val="2"/>
      <charset val="238"/>
    </font>
    <font>
      <b/>
      <sz val="9"/>
      <color rgb="FFFF0000"/>
      <name val="Arial"/>
      <family val="2"/>
      <charset val="238"/>
    </font>
    <font>
      <sz val="12"/>
      <color theme="9" tint="-0.249977111117893"/>
      <name val="Times New Roman"/>
      <family val="1"/>
      <charset val="238"/>
    </font>
    <font>
      <sz val="10"/>
      <color theme="9" tint="-0.249977111117893"/>
      <name val="Times New Roman"/>
      <family val="1"/>
      <charset val="238"/>
    </font>
    <font>
      <sz val="12"/>
      <color rgb="FFFF0000"/>
      <name val="Times New Roman"/>
      <family val="1"/>
      <charset val="238"/>
    </font>
    <font>
      <u/>
      <sz val="8"/>
      <color rgb="FFFF0000"/>
      <name val="Arial CE"/>
      <family val="2"/>
      <charset val="238"/>
    </font>
    <font>
      <sz val="10"/>
      <color theme="9" tint="-0.249977111117893"/>
      <name val="Calibri"/>
      <family val="2"/>
      <charset val="238"/>
      <scheme val="minor"/>
    </font>
    <font>
      <b/>
      <sz val="10"/>
      <color theme="9" tint="-0.249977111117893"/>
      <name val="Calibri"/>
      <family val="2"/>
      <charset val="238"/>
      <scheme val="minor"/>
    </font>
    <font>
      <b/>
      <sz val="12"/>
      <color rgb="FFFF0000"/>
      <name val="Calibri"/>
      <family val="2"/>
      <charset val="238"/>
      <scheme val="minor"/>
    </font>
  </fonts>
  <fills count="1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indexed="9"/>
        <bgColor indexed="64"/>
      </patternFill>
    </fill>
    <fill>
      <patternFill patternType="solid">
        <fgColor theme="3" tint="0.79998168889431442"/>
        <bgColor indexed="64"/>
      </patternFill>
    </fill>
    <fill>
      <patternFill patternType="solid">
        <fgColor rgb="FFFA8D3C"/>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rgb="FF92D050"/>
        <bgColor indexed="64"/>
      </patternFill>
    </fill>
    <fill>
      <patternFill patternType="solid">
        <fgColor indexed="26"/>
        <bgColor indexed="64"/>
      </patternFill>
    </fill>
    <fill>
      <patternFill patternType="solid">
        <fgColor indexed="47"/>
        <bgColor indexed="64"/>
      </patternFill>
    </fill>
    <fill>
      <patternFill patternType="solid">
        <fgColor indexed="47"/>
        <bgColor indexed="22"/>
      </patternFill>
    </fill>
    <fill>
      <patternFill patternType="solid">
        <fgColor indexed="44"/>
        <bgColor indexed="64"/>
      </patternFill>
    </fill>
    <fill>
      <patternFill patternType="solid">
        <fgColor indexed="44"/>
        <bgColor indexed="31"/>
      </patternFill>
    </fill>
    <fill>
      <patternFill patternType="solid">
        <fgColor rgb="FFFFFFCC"/>
        <bgColor indexed="64"/>
      </patternFill>
    </fill>
  </fills>
  <borders count="87">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top style="thick">
        <color indexed="64"/>
      </top>
      <bottom/>
      <diagonal/>
    </border>
    <border>
      <left style="thick">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ck">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thick">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48"/>
      </left>
      <right style="thin">
        <color indexed="48"/>
      </right>
      <top style="thin">
        <color indexed="48"/>
      </top>
      <bottom style="thin">
        <color indexed="48"/>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medium">
        <color indexed="64"/>
      </right>
      <top/>
      <bottom/>
      <diagonal/>
    </border>
    <border>
      <left/>
      <right style="double">
        <color indexed="64"/>
      </right>
      <top style="medium">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medium">
        <color indexed="64"/>
      </top>
      <bottom style="medium">
        <color indexed="64"/>
      </bottom>
      <diagonal/>
    </border>
  </borders>
  <cellStyleXfs count="179">
    <xf numFmtId="0" fontId="0" fillId="0" borderId="0"/>
    <xf numFmtId="0" fontId="5" fillId="0" borderId="0"/>
    <xf numFmtId="0" fontId="15" fillId="0" borderId="0">
      <alignment vertical="center"/>
    </xf>
    <xf numFmtId="0" fontId="31" fillId="0" borderId="0">
      <alignment vertical="center"/>
    </xf>
    <xf numFmtId="0" fontId="12" fillId="0" borderId="0"/>
    <xf numFmtId="0" fontId="45" fillId="0" borderId="0"/>
    <xf numFmtId="0" fontId="46" fillId="0" borderId="0">
      <alignment vertical="top"/>
    </xf>
    <xf numFmtId="0" fontId="46" fillId="0" borderId="0">
      <alignment vertical="top"/>
    </xf>
    <xf numFmtId="0" fontId="46" fillId="0" borderId="0">
      <alignment vertical="top"/>
    </xf>
    <xf numFmtId="0" fontId="12" fillId="0" borderId="0" applyProtection="0"/>
    <xf numFmtId="0" fontId="12" fillId="0" borderId="0" applyProtection="0"/>
    <xf numFmtId="0" fontId="12" fillId="0" borderId="0" applyProtection="0"/>
    <xf numFmtId="0" fontId="12" fillId="0" borderId="0" applyProtection="0"/>
    <xf numFmtId="0" fontId="46" fillId="0" borderId="0">
      <alignment vertical="top"/>
    </xf>
    <xf numFmtId="0" fontId="46" fillId="0" borderId="0">
      <alignment vertical="top"/>
    </xf>
    <xf numFmtId="4" fontId="12" fillId="0" borderId="0" applyBorder="0" applyProtection="0">
      <protection locked="0"/>
    </xf>
    <xf numFmtId="4" fontId="12" fillId="0" borderId="0" applyBorder="0" applyProtection="0">
      <protection locked="0"/>
    </xf>
    <xf numFmtId="4" fontId="12" fillId="0" borderId="0" applyBorder="0" applyProtection="0">
      <protection locked="0"/>
    </xf>
    <xf numFmtId="4" fontId="12" fillId="13" borderId="0"/>
    <xf numFmtId="4" fontId="12" fillId="13" borderId="0"/>
    <xf numFmtId="4" fontId="12" fillId="13" borderId="0"/>
    <xf numFmtId="49" fontId="47" fillId="13" borderId="0">
      <alignment horizontal="right"/>
    </xf>
    <xf numFmtId="49" fontId="47" fillId="14" borderId="0">
      <alignment horizontal="right"/>
    </xf>
    <xf numFmtId="49" fontId="10" fillId="0" borderId="0" applyBorder="0" applyProtection="0">
      <alignment horizontal="center"/>
      <protection locked="0"/>
    </xf>
    <xf numFmtId="49" fontId="10" fillId="0" borderId="0" applyBorder="0" applyProtection="0">
      <alignment horizontal="center"/>
      <protection locked="0"/>
    </xf>
    <xf numFmtId="49" fontId="10" fillId="0" borderId="0" applyBorder="0" applyProtection="0">
      <alignment horizontal="center"/>
    </xf>
    <xf numFmtId="49" fontId="12" fillId="0" borderId="70" applyBorder="0" applyProtection="0">
      <alignment horizontal="left"/>
    </xf>
    <xf numFmtId="49" fontId="12" fillId="0" borderId="70" applyBorder="0" applyProtection="0">
      <alignment horizontal="left"/>
    </xf>
    <xf numFmtId="49" fontId="12" fillId="0" borderId="70" applyBorder="0" applyProtection="0">
      <alignment horizontal="left"/>
    </xf>
    <xf numFmtId="49" fontId="48" fillId="0" borderId="0" applyProtection="0"/>
    <xf numFmtId="41" fontId="12" fillId="0" borderId="0" applyFont="0" applyFill="0" applyBorder="0" applyAlignment="0" applyProtection="0"/>
    <xf numFmtId="43" fontId="12" fillId="0" borderId="0" applyFont="0" applyFill="0" applyBorder="0" applyAlignment="0" applyProtection="0"/>
    <xf numFmtId="0" fontId="12" fillId="0" borderId="0"/>
    <xf numFmtId="165" fontId="12" fillId="0" borderId="0" applyBorder="0" applyProtection="0"/>
    <xf numFmtId="165" fontId="12" fillId="0" borderId="0" applyBorder="0" applyProtection="0"/>
    <xf numFmtId="165" fontId="12" fillId="0" borderId="0" applyBorder="0" applyProtection="0"/>
    <xf numFmtId="165" fontId="12" fillId="13" borderId="0" applyBorder="0"/>
    <xf numFmtId="165" fontId="12" fillId="13" borderId="0" applyBorder="0"/>
    <xf numFmtId="165" fontId="12" fillId="13" borderId="0" applyBorder="0"/>
    <xf numFmtId="0" fontId="49" fillId="0" borderId="0"/>
    <xf numFmtId="0" fontId="50" fillId="0" borderId="0"/>
    <xf numFmtId="44" fontId="12" fillId="0" borderId="0" applyFont="0" applyFill="0" applyBorder="0" applyAlignment="0" applyProtection="0"/>
    <xf numFmtId="49" fontId="12" fillId="0" borderId="70" applyBorder="0" applyProtection="0">
      <alignment horizontal="left"/>
    </xf>
    <xf numFmtId="49" fontId="12" fillId="0" borderId="70" applyBorder="0" applyProtection="0">
      <alignment horizontal="left"/>
    </xf>
    <xf numFmtId="49" fontId="12" fillId="0" borderId="70" applyBorder="0" applyProtection="0">
      <alignment horizontal="left"/>
    </xf>
    <xf numFmtId="165" fontId="12" fillId="0" borderId="0" applyBorder="0" applyProtection="0"/>
    <xf numFmtId="165" fontId="12" fillId="0" borderId="0" applyBorder="0" applyProtection="0"/>
    <xf numFmtId="165" fontId="12" fillId="0" borderId="0" applyBorder="0" applyProtection="0"/>
    <xf numFmtId="49" fontId="51" fillId="0" borderId="0" applyBorder="0" applyProtection="0"/>
    <xf numFmtId="1" fontId="12" fillId="0" borderId="70" applyBorder="0" applyProtection="0">
      <alignment horizontal="left"/>
      <protection locked="0"/>
    </xf>
    <xf numFmtId="1" fontId="12" fillId="0" borderId="70" applyBorder="0" applyProtection="0">
      <alignment horizontal="left"/>
      <protection locked="0"/>
    </xf>
    <xf numFmtId="1" fontId="12" fillId="0" borderId="70" applyBorder="0" applyProtection="0">
      <alignment horizontal="left"/>
      <protection locked="0"/>
    </xf>
    <xf numFmtId="0" fontId="11" fillId="0" borderId="0" applyBorder="0" applyProtection="0">
      <alignment horizontal="left"/>
    </xf>
    <xf numFmtId="0" fontId="11" fillId="0" borderId="0" applyBorder="0" applyProtection="0">
      <alignment horizontal="left"/>
    </xf>
    <xf numFmtId="0" fontId="52" fillId="0" borderId="0" applyAlignment="0">
      <alignment vertical="top" wrapText="1"/>
      <protection locked="0"/>
    </xf>
    <xf numFmtId="0" fontId="15" fillId="0" borderId="0">
      <alignment vertical="center"/>
    </xf>
    <xf numFmtId="0" fontId="15" fillId="0" borderId="0">
      <alignment vertical="center"/>
    </xf>
    <xf numFmtId="0" fontId="46" fillId="0" borderId="0"/>
    <xf numFmtId="0" fontId="46" fillId="0" borderId="0"/>
    <xf numFmtId="0" fontId="15" fillId="0" borderId="0"/>
    <xf numFmtId="0" fontId="12"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2" fillId="0" borderId="0"/>
    <xf numFmtId="0" fontId="53" fillId="0" borderId="0" applyAlignment="0">
      <alignment vertical="top" wrapText="1"/>
      <protection locked="0"/>
    </xf>
    <xf numFmtId="0" fontId="12" fillId="0" borderId="0"/>
    <xf numFmtId="0" fontId="12" fillId="0" borderId="0"/>
    <xf numFmtId="1" fontId="12" fillId="0" borderId="0" applyBorder="0" applyProtection="0">
      <alignment horizontal="center"/>
    </xf>
    <xf numFmtId="1" fontId="12" fillId="0" borderId="0" applyBorder="0" applyProtection="0">
      <alignment horizontal="center"/>
    </xf>
    <xf numFmtId="1" fontId="12" fillId="0" borderId="0" applyBorder="0" applyProtection="0">
      <alignment horizontal="center"/>
    </xf>
    <xf numFmtId="4" fontId="54" fillId="15" borderId="71" applyNumberFormat="0" applyProtection="0">
      <alignment horizontal="left" vertical="center" indent="1"/>
    </xf>
    <xf numFmtId="0" fontId="54" fillId="16" borderId="71" applyNumberFormat="0" applyProtection="0">
      <alignment horizontal="left" vertical="center" indent="1"/>
    </xf>
    <xf numFmtId="165" fontId="11" fillId="0" borderId="0" applyBorder="0"/>
    <xf numFmtId="165" fontId="11" fillId="0" borderId="0" applyBorder="0"/>
    <xf numFmtId="4" fontId="11" fillId="0" borderId="0" applyBorder="0"/>
    <xf numFmtId="4" fontId="11" fillId="0" borderId="0" applyBorder="0"/>
    <xf numFmtId="0" fontId="12" fillId="0" borderId="0"/>
    <xf numFmtId="0" fontId="46" fillId="0" borderId="0">
      <alignment vertical="top"/>
    </xf>
    <xf numFmtId="0" fontId="12" fillId="0" borderId="0"/>
    <xf numFmtId="0" fontId="12" fillId="0" borderId="0"/>
    <xf numFmtId="0" fontId="12" fillId="0" borderId="0"/>
    <xf numFmtId="0" fontId="12" fillId="0" borderId="0"/>
    <xf numFmtId="0" fontId="55" fillId="13" borderId="0">
      <alignment horizontal="right"/>
    </xf>
    <xf numFmtId="0" fontId="55" fillId="14" borderId="0">
      <alignment horizontal="right"/>
    </xf>
    <xf numFmtId="42" fontId="12" fillId="0" borderId="0" applyFont="0" applyFill="0" applyBorder="0" applyAlignment="0" applyProtection="0"/>
    <xf numFmtId="44" fontId="12" fillId="0" borderId="0" applyFont="0" applyFill="0" applyBorder="0" applyAlignment="0" applyProtection="0"/>
    <xf numFmtId="0" fontId="15" fillId="0" borderId="0">
      <alignment vertical="center"/>
    </xf>
    <xf numFmtId="0" fontId="2" fillId="0" borderId="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46" fillId="0" borderId="0">
      <alignment vertical="top"/>
    </xf>
    <xf numFmtId="0" fontId="12" fillId="0" borderId="0"/>
    <xf numFmtId="0" fontId="12" fillId="0" borderId="0"/>
    <xf numFmtId="0" fontId="57"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56" fillId="0" borderId="0" applyNumberFormat="0" applyFill="0" applyBorder="0" applyAlignment="0" applyProtection="0"/>
    <xf numFmtId="0" fontId="15" fillId="0" borderId="0"/>
    <xf numFmtId="0" fontId="2" fillId="0" borderId="0"/>
    <xf numFmtId="0" fontId="2" fillId="0" borderId="0"/>
    <xf numFmtId="0" fontId="12" fillId="0" borderId="0"/>
    <xf numFmtId="0" fontId="12" fillId="0" borderId="0"/>
    <xf numFmtId="0" fontId="46" fillId="0" borderId="0">
      <alignment vertical="top"/>
    </xf>
    <xf numFmtId="0" fontId="15"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0" fontId="15" fillId="0" borderId="0"/>
    <xf numFmtId="0" fontId="33" fillId="0" borderId="0"/>
    <xf numFmtId="0" fontId="12" fillId="0" borderId="0"/>
    <xf numFmtId="0" fontId="2" fillId="0" borderId="0"/>
    <xf numFmtId="0" fontId="2" fillId="0" borderId="0"/>
  </cellStyleXfs>
  <cellXfs count="627">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4" fillId="0" borderId="0" xfId="0" applyFont="1" applyFill="1" applyBorder="1"/>
    <xf numFmtId="0" fontId="5" fillId="0" borderId="0" xfId="0" applyFont="1" applyFill="1" applyBorder="1"/>
    <xf numFmtId="1" fontId="4" fillId="0" borderId="0" xfId="0" applyNumberFormat="1" applyFont="1" applyFill="1" applyBorder="1"/>
    <xf numFmtId="0" fontId="0" fillId="0" borderId="2" xfId="0" applyFill="1" applyBorder="1" applyAlignment="1"/>
    <xf numFmtId="0" fontId="0" fillId="0" borderId="3" xfId="0" applyFill="1" applyBorder="1" applyAlignment="1"/>
    <xf numFmtId="0" fontId="0" fillId="0" borderId="4" xfId="0" applyFill="1" applyBorder="1" applyAlignment="1"/>
    <xf numFmtId="0" fontId="7" fillId="0" borderId="0" xfId="0" applyFont="1" applyBorder="1"/>
    <xf numFmtId="0" fontId="7" fillId="0" borderId="1" xfId="0" applyFont="1" applyBorder="1"/>
    <xf numFmtId="0" fontId="9" fillId="0" borderId="6" xfId="0" applyFont="1" applyFill="1" applyBorder="1" applyAlignment="1">
      <alignment horizontal="center" vertical="center"/>
    </xf>
    <xf numFmtId="0" fontId="12" fillId="0" borderId="0" xfId="0" applyFont="1" applyFill="1" applyBorder="1" applyAlignment="1">
      <alignment horizontal="left" vertical="center"/>
    </xf>
    <xf numFmtId="0" fontId="12" fillId="0" borderId="0" xfId="0" applyFont="1" applyFill="1" applyBorder="1" applyAlignment="1">
      <alignment horizontal="left" vertical="center" wrapText="1"/>
    </xf>
    <xf numFmtId="0" fontId="12" fillId="0" borderId="0" xfId="0" applyFont="1" applyFill="1" applyBorder="1" applyAlignment="1">
      <alignment vertical="center"/>
    </xf>
    <xf numFmtId="0" fontId="12" fillId="0" borderId="1" xfId="0" applyFont="1" applyFill="1" applyBorder="1" applyAlignment="1">
      <alignment horizontal="left" vertical="center" wrapText="1"/>
    </xf>
    <xf numFmtId="0" fontId="12" fillId="0" borderId="1" xfId="0" applyFont="1" applyFill="1" applyBorder="1" applyAlignment="1">
      <alignment horizontal="left" vertical="center"/>
    </xf>
    <xf numFmtId="0" fontId="9" fillId="0" borderId="6" xfId="0" applyFont="1" applyFill="1" applyBorder="1" applyAlignment="1">
      <alignment vertical="center"/>
    </xf>
    <xf numFmtId="0" fontId="9" fillId="0" borderId="8" xfId="0" applyFont="1" applyFill="1" applyBorder="1" applyAlignment="1">
      <alignment vertical="center"/>
    </xf>
    <xf numFmtId="0" fontId="12" fillId="0" borderId="0" xfId="0" applyFont="1" applyFill="1" applyBorder="1" applyAlignment="1">
      <alignment horizontal="left" vertical="center"/>
    </xf>
    <xf numFmtId="0" fontId="12" fillId="0" borderId="0" xfId="0" applyFont="1" applyFill="1" applyBorder="1" applyAlignment="1">
      <alignment horizontal="left" vertical="center"/>
    </xf>
    <xf numFmtId="49" fontId="12" fillId="0" borderId="0" xfId="0" applyNumberFormat="1" applyFont="1" applyFill="1" applyBorder="1" applyAlignment="1">
      <alignment horizontal="left" vertical="center"/>
    </xf>
    <xf numFmtId="0" fontId="0" fillId="0" borderId="0" xfId="0" applyFill="1"/>
    <xf numFmtId="0" fontId="0" fillId="0" borderId="0" xfId="0" applyBorder="1"/>
    <xf numFmtId="0" fontId="0" fillId="0" borderId="20" xfId="0" applyBorder="1"/>
    <xf numFmtId="0" fontId="0" fillId="0" borderId="21" xfId="0" applyBorder="1"/>
    <xf numFmtId="0" fontId="4" fillId="0" borderId="5" xfId="0" applyFont="1" applyFill="1" applyBorder="1"/>
    <xf numFmtId="0" fontId="4" fillId="0" borderId="0" xfId="0" applyFont="1" applyFill="1" applyBorder="1" applyAlignment="1">
      <alignment vertical="center" wrapText="1"/>
    </xf>
    <xf numFmtId="0" fontId="4" fillId="0" borderId="6" xfId="0" applyFont="1" applyFill="1" applyBorder="1"/>
    <xf numFmtId="2" fontId="4" fillId="0" borderId="0" xfId="0" applyNumberFormat="1" applyFont="1" applyFill="1" applyBorder="1" applyAlignment="1">
      <alignment horizontal="left" vertical="center"/>
    </xf>
    <xf numFmtId="2" fontId="4" fillId="0" borderId="0" xfId="0" applyNumberFormat="1" applyFont="1" applyFill="1" applyBorder="1" applyAlignment="1">
      <alignment horizontal="left" vertical="center" wrapText="1"/>
    </xf>
    <xf numFmtId="0" fontId="4" fillId="0" borderId="7" xfId="0" applyFont="1" applyFill="1" applyBorder="1"/>
    <xf numFmtId="0" fontId="4" fillId="0" borderId="1" xfId="0" applyFont="1" applyFill="1" applyBorder="1"/>
    <xf numFmtId="0" fontId="4" fillId="0" borderId="8" xfId="0" applyFont="1" applyFill="1" applyBorder="1"/>
    <xf numFmtId="0" fontId="4" fillId="0" borderId="0" xfId="0" applyFont="1" applyFill="1" applyBorder="1" applyAlignment="1"/>
    <xf numFmtId="0" fontId="0" fillId="0" borderId="27" xfId="0" applyBorder="1"/>
    <xf numFmtId="0" fontId="0" fillId="0" borderId="28" xfId="0" applyBorder="1"/>
    <xf numFmtId="0" fontId="11" fillId="0" borderId="29" xfId="0" applyFont="1" applyBorder="1" applyAlignment="1"/>
    <xf numFmtId="0" fontId="4" fillId="0" borderId="29" xfId="0" applyFont="1" applyBorder="1"/>
    <xf numFmtId="0" fontId="0" fillId="0" borderId="30" xfId="0" applyBorder="1"/>
    <xf numFmtId="0" fontId="4" fillId="2" borderId="31" xfId="0" applyFont="1" applyFill="1" applyBorder="1" applyAlignment="1">
      <alignment vertical="center"/>
    </xf>
    <xf numFmtId="0" fontId="4" fillId="0" borderId="23" xfId="0" applyFont="1" applyBorder="1" applyAlignment="1">
      <alignment vertical="center"/>
    </xf>
    <xf numFmtId="0" fontId="0" fillId="0" borderId="25" xfId="0" applyBorder="1"/>
    <xf numFmtId="0" fontId="0" fillId="0" borderId="32" xfId="0" applyBorder="1"/>
    <xf numFmtId="0" fontId="4" fillId="0" borderId="34" xfId="0" applyFont="1" applyBorder="1" applyAlignment="1">
      <alignment vertical="center"/>
    </xf>
    <xf numFmtId="0" fontId="0" fillId="0" borderId="35" xfId="0" applyBorder="1"/>
    <xf numFmtId="0" fontId="4" fillId="0" borderId="36" xfId="0" applyFont="1" applyBorder="1" applyAlignment="1">
      <alignment vertical="center"/>
    </xf>
    <xf numFmtId="0" fontId="0" fillId="0" borderId="37" xfId="0" applyBorder="1"/>
    <xf numFmtId="0" fontId="5" fillId="0" borderId="7" xfId="0" applyFont="1" applyBorder="1"/>
    <xf numFmtId="0" fontId="4" fillId="0" borderId="1" xfId="0" applyFont="1" applyBorder="1" applyAlignment="1">
      <alignment vertical="center"/>
    </xf>
    <xf numFmtId="0" fontId="0" fillId="0" borderId="28" xfId="0" applyBorder="1" applyAlignment="1">
      <alignment horizontal="left" vertical="top" wrapText="1"/>
    </xf>
    <xf numFmtId="0" fontId="4" fillId="0" borderId="29" xfId="0" applyFont="1" applyBorder="1" applyAlignment="1">
      <alignment vertical="center"/>
    </xf>
    <xf numFmtId="0" fontId="0" fillId="0" borderId="30" xfId="0" applyBorder="1" applyAlignment="1">
      <alignment horizontal="left" vertical="top" wrapText="1"/>
    </xf>
    <xf numFmtId="0" fontId="21" fillId="0" borderId="0" xfId="0" applyFont="1"/>
    <xf numFmtId="0" fontId="0" fillId="0" borderId="0" xfId="0" applyAlignment="1">
      <alignment horizontal="center"/>
    </xf>
    <xf numFmtId="0" fontId="11" fillId="0" borderId="2" xfId="0" applyFont="1" applyFill="1" applyBorder="1"/>
    <xf numFmtId="0" fontId="0" fillId="0" borderId="3" xfId="0" applyFill="1" applyBorder="1" applyAlignment="1">
      <alignment horizontal="left"/>
    </xf>
    <xf numFmtId="0" fontId="0" fillId="0" borderId="0" xfId="0" applyFill="1" applyBorder="1" applyAlignment="1">
      <alignment horizontal="left"/>
    </xf>
    <xf numFmtId="0" fontId="11" fillId="0" borderId="7" xfId="0" applyFont="1" applyFill="1" applyBorder="1"/>
    <xf numFmtId="0" fontId="0" fillId="0" borderId="1" xfId="0" applyFill="1" applyBorder="1" applyAlignment="1">
      <alignment horizontal="left"/>
    </xf>
    <xf numFmtId="0" fontId="0" fillId="0" borderId="6" xfId="0" applyFill="1" applyBorder="1" applyAlignment="1">
      <alignment horizontal="left"/>
    </xf>
    <xf numFmtId="0" fontId="0" fillId="0" borderId="8" xfId="0" applyFill="1" applyBorder="1" applyAlignment="1">
      <alignment horizontal="left"/>
    </xf>
    <xf numFmtId="0" fontId="0" fillId="0" borderId="4" xfId="0" applyFill="1" applyBorder="1" applyAlignment="1">
      <alignment horizontal="left"/>
    </xf>
    <xf numFmtId="0" fontId="0" fillId="0" borderId="0" xfId="0" applyFill="1" applyBorder="1"/>
    <xf numFmtId="0" fontId="0" fillId="0" borderId="0" xfId="0" applyFill="1" applyBorder="1" applyAlignment="1">
      <alignment horizontal="center"/>
    </xf>
    <xf numFmtId="0" fontId="4" fillId="0" borderId="0" xfId="0" applyFont="1" applyFill="1" applyAlignment="1">
      <alignment horizontal="right"/>
    </xf>
    <xf numFmtId="0" fontId="11" fillId="0" borderId="0" xfId="0" applyFont="1" applyFill="1" applyAlignment="1"/>
    <xf numFmtId="0" fontId="0" fillId="0" borderId="0" xfId="0" applyFill="1" applyAlignment="1">
      <alignment horizontal="center"/>
    </xf>
    <xf numFmtId="0" fontId="17" fillId="0" borderId="0" xfId="0" applyFont="1" applyFill="1" applyAlignment="1">
      <alignment horizontal="right" vertical="top"/>
    </xf>
    <xf numFmtId="1" fontId="4" fillId="0" borderId="40" xfId="0" applyNumberFormat="1" applyFont="1" applyFill="1" applyBorder="1" applyAlignment="1">
      <alignment horizontal="center" vertical="center"/>
    </xf>
    <xf numFmtId="3" fontId="0" fillId="0" borderId="0" xfId="0" applyNumberFormat="1" applyFill="1" applyBorder="1" applyAlignment="1">
      <alignment horizontal="center" vertical="center"/>
    </xf>
    <xf numFmtId="0" fontId="0" fillId="0" borderId="2" xfId="0" applyFill="1" applyBorder="1"/>
    <xf numFmtId="0" fontId="12" fillId="0" borderId="41" xfId="0" applyFont="1" applyFill="1" applyBorder="1" applyAlignment="1">
      <alignment horizontal="center" vertical="center" wrapText="1" shrinkToFit="1"/>
    </xf>
    <xf numFmtId="0" fontId="12" fillId="0" borderId="42" xfId="0" applyFont="1" applyFill="1" applyBorder="1" applyAlignment="1">
      <alignment horizontal="center" vertical="center" wrapText="1" shrinkToFit="1"/>
    </xf>
    <xf numFmtId="0" fontId="12" fillId="0" borderId="43" xfId="0" applyFont="1" applyFill="1" applyBorder="1" applyAlignment="1">
      <alignment horizontal="center" vertical="center" wrapText="1" shrinkToFit="1"/>
    </xf>
    <xf numFmtId="1" fontId="4" fillId="0" borderId="28" xfId="0" applyNumberFormat="1" applyFont="1" applyFill="1" applyBorder="1" applyAlignment="1">
      <alignment horizontal="center" vertical="center"/>
    </xf>
    <xf numFmtId="1" fontId="4" fillId="0" borderId="44" xfId="0" applyNumberFormat="1" applyFont="1" applyFill="1" applyBorder="1" applyAlignment="1">
      <alignment horizontal="center" vertical="center" wrapText="1" shrinkToFit="1"/>
    </xf>
    <xf numFmtId="1" fontId="4" fillId="0" borderId="19" xfId="0" applyNumberFormat="1" applyFont="1" applyFill="1" applyBorder="1" applyAlignment="1">
      <alignment horizontal="center" vertical="center" wrapText="1" shrinkToFit="1"/>
    </xf>
    <xf numFmtId="1" fontId="4" fillId="0" borderId="45" xfId="0" applyNumberFormat="1" applyFont="1" applyFill="1" applyBorder="1" applyAlignment="1">
      <alignment horizontal="center" vertical="center" wrapText="1" shrinkToFit="1"/>
    </xf>
    <xf numFmtId="0" fontId="0" fillId="0" borderId="7" xfId="0" applyFill="1" applyBorder="1" applyAlignment="1">
      <alignment vertical="center"/>
    </xf>
    <xf numFmtId="4" fontId="0" fillId="0" borderId="47" xfId="0" applyNumberFormat="1" applyFill="1" applyBorder="1" applyAlignment="1">
      <alignment horizontal="right" vertical="center"/>
    </xf>
    <xf numFmtId="4" fontId="0" fillId="0" borderId="0" xfId="0" applyNumberFormat="1"/>
    <xf numFmtId="0" fontId="11" fillId="0" borderId="2" xfId="0" applyFont="1" applyFill="1" applyBorder="1" applyAlignment="1">
      <alignment horizontal="center" vertical="center" wrapText="1"/>
    </xf>
    <xf numFmtId="0" fontId="12" fillId="0" borderId="42" xfId="0" applyFont="1" applyFill="1" applyBorder="1" applyAlignment="1">
      <alignment horizontal="center" vertical="center" wrapText="1"/>
    </xf>
    <xf numFmtId="4" fontId="0" fillId="0" borderId="0" xfId="0" applyNumberFormat="1" applyFill="1" applyAlignment="1">
      <alignment horizontal="center"/>
    </xf>
    <xf numFmtId="0" fontId="11" fillId="0" borderId="0" xfId="0" applyFont="1" applyFill="1"/>
    <xf numFmtId="0" fontId="5" fillId="0" borderId="33" xfId="0" applyFont="1" applyFill="1" applyBorder="1"/>
    <xf numFmtId="0" fontId="0" fillId="0" borderId="33" xfId="0" applyFill="1" applyBorder="1"/>
    <xf numFmtId="0" fontId="0" fillId="0" borderId="5" xfId="0" applyFill="1" applyBorder="1"/>
    <xf numFmtId="0" fontId="5" fillId="0" borderId="7" xfId="0" applyFont="1" applyFill="1" applyBorder="1"/>
    <xf numFmtId="0" fontId="11" fillId="0" borderId="4" xfId="0" applyFont="1" applyFill="1" applyBorder="1" applyAlignment="1">
      <alignment vertical="top"/>
    </xf>
    <xf numFmtId="0" fontId="0" fillId="0" borderId="6" xfId="0" applyFont="1" applyFill="1" applyBorder="1" applyAlignment="1">
      <alignment vertical="top"/>
    </xf>
    <xf numFmtId="0" fontId="0" fillId="0" borderId="8" xfId="0" applyFont="1" applyFill="1" applyBorder="1" applyAlignment="1">
      <alignment vertical="top"/>
    </xf>
    <xf numFmtId="0" fontId="23" fillId="0" borderId="0" xfId="0" applyFont="1" applyFill="1" applyBorder="1" applyAlignment="1">
      <alignment horizontal="center"/>
    </xf>
    <xf numFmtId="0" fontId="0" fillId="0" borderId="0" xfId="0" applyAlignment="1">
      <alignment horizontal="left"/>
    </xf>
    <xf numFmtId="0" fontId="12" fillId="0" borderId="0" xfId="0" applyFont="1" applyFill="1" applyBorder="1"/>
    <xf numFmtId="0" fontId="0" fillId="0" borderId="0" xfId="0" applyAlignment="1">
      <alignment vertical="center"/>
    </xf>
    <xf numFmtId="1" fontId="28" fillId="0" borderId="53" xfId="0" applyNumberFormat="1" applyFont="1" applyBorder="1" applyAlignment="1">
      <alignment horizontal="center"/>
    </xf>
    <xf numFmtId="1" fontId="28" fillId="0" borderId="58" xfId="0" applyNumberFormat="1" applyFont="1" applyBorder="1" applyAlignment="1">
      <alignment horizontal="center"/>
    </xf>
    <xf numFmtId="0" fontId="27" fillId="0" borderId="0" xfId="0" applyFont="1"/>
    <xf numFmtId="0" fontId="27" fillId="0" borderId="0" xfId="0" applyFont="1" applyFill="1"/>
    <xf numFmtId="0" fontId="34" fillId="0" borderId="2" xfId="0" applyNumberFormat="1" applyFont="1" applyFill="1" applyBorder="1" applyAlignment="1" applyProtection="1">
      <alignment vertical="center"/>
    </xf>
    <xf numFmtId="0" fontId="34" fillId="0" borderId="3" xfId="0" applyNumberFormat="1" applyFont="1" applyFill="1" applyBorder="1" applyAlignment="1" applyProtection="1">
      <alignment vertical="center"/>
    </xf>
    <xf numFmtId="0" fontId="34" fillId="0" borderId="29" xfId="0" applyNumberFormat="1" applyFont="1" applyFill="1" applyBorder="1" applyAlignment="1" applyProtection="1">
      <alignment vertical="center" wrapText="1"/>
    </xf>
    <xf numFmtId="0" fontId="35" fillId="0" borderId="65" xfId="0" applyNumberFormat="1" applyFont="1" applyFill="1" applyBorder="1" applyAlignment="1" applyProtection="1">
      <alignment vertical="center"/>
    </xf>
    <xf numFmtId="10" fontId="35" fillId="0" borderId="66" xfId="0" applyNumberFormat="1" applyFont="1" applyFill="1" applyBorder="1" applyAlignment="1" applyProtection="1">
      <alignment vertical="center"/>
    </xf>
    <xf numFmtId="0" fontId="12" fillId="0" borderId="0" xfId="4"/>
    <xf numFmtId="0" fontId="41" fillId="0" borderId="0" xfId="4" applyFont="1" applyAlignment="1">
      <alignment horizontal="justify" vertical="center"/>
    </xf>
    <xf numFmtId="0" fontId="12" fillId="0" borderId="0" xfId="4" applyFont="1"/>
    <xf numFmtId="0" fontId="42" fillId="0" borderId="38" xfId="4" applyFont="1" applyBorder="1" applyAlignment="1">
      <alignment horizontal="justify" vertical="center" wrapText="1"/>
    </xf>
    <xf numFmtId="0" fontId="42" fillId="0" borderId="40" xfId="4" applyFont="1" applyBorder="1" applyAlignment="1">
      <alignment horizontal="justify" vertical="center" wrapText="1"/>
    </xf>
    <xf numFmtId="0" fontId="42" fillId="0" borderId="39" xfId="4" applyFont="1" applyBorder="1" applyAlignment="1">
      <alignment horizontal="justify" vertical="center" wrapText="1"/>
    </xf>
    <xf numFmtId="0" fontId="42" fillId="0" borderId="0" xfId="4" applyFont="1" applyAlignment="1">
      <alignment horizontal="justify" vertical="center"/>
    </xf>
    <xf numFmtId="0" fontId="42" fillId="0" borderId="69" xfId="4" applyFont="1" applyFill="1" applyBorder="1" applyAlignment="1">
      <alignment horizontal="center" vertical="center" wrapText="1"/>
    </xf>
    <xf numFmtId="0" fontId="42" fillId="0" borderId="8" xfId="4" applyFont="1" applyFill="1" applyBorder="1" applyAlignment="1">
      <alignment horizontal="center" vertical="center" wrapText="1"/>
    </xf>
    <xf numFmtId="0" fontId="13" fillId="0" borderId="6" xfId="0" applyFont="1" applyFill="1" applyBorder="1" applyAlignment="1">
      <alignment horizontal="left" vertical="center"/>
    </xf>
    <xf numFmtId="0" fontId="11" fillId="0" borderId="1" xfId="0" applyFont="1" applyFill="1" applyBorder="1" applyAlignment="1">
      <alignment horizontal="left" vertical="center"/>
    </xf>
    <xf numFmtId="0" fontId="11" fillId="0" borderId="8" xfId="0" applyFont="1" applyFill="1" applyBorder="1" applyAlignment="1">
      <alignment horizontal="left" vertical="center"/>
    </xf>
    <xf numFmtId="0" fontId="12" fillId="0" borderId="21" xfId="0" applyFont="1" applyBorder="1"/>
    <xf numFmtId="0" fontId="12" fillId="0" borderId="5" xfId="0" applyFont="1" applyBorder="1"/>
    <xf numFmtId="0" fontId="12" fillId="0" borderId="6" xfId="0" applyFont="1" applyBorder="1"/>
    <xf numFmtId="0" fontId="12" fillId="0" borderId="0" xfId="0" applyFont="1" applyFill="1"/>
    <xf numFmtId="0" fontId="12" fillId="0" borderId="0" xfId="0" applyFont="1" applyBorder="1"/>
    <xf numFmtId="0" fontId="12" fillId="0" borderId="0" xfId="0" applyFont="1"/>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166" fontId="27" fillId="0" borderId="61" xfId="0" applyNumberFormat="1" applyFont="1" applyFill="1" applyBorder="1" applyAlignment="1">
      <alignment horizontal="right" vertical="center"/>
    </xf>
    <xf numFmtId="166" fontId="27" fillId="2" borderId="61" xfId="0" applyNumberFormat="1" applyFont="1" applyFill="1" applyBorder="1" applyAlignment="1">
      <alignment horizontal="right" vertical="center"/>
    </xf>
    <xf numFmtId="166" fontId="27" fillId="0" borderId="61" xfId="2" applyNumberFormat="1" applyFont="1" applyFill="1" applyBorder="1" applyAlignment="1">
      <alignment horizontal="right" vertical="center"/>
    </xf>
    <xf numFmtId="4" fontId="27" fillId="0" borderId="61" xfId="2" applyNumberFormat="1" applyFont="1" applyFill="1" applyBorder="1" applyAlignment="1">
      <alignment horizontal="right" vertical="center"/>
    </xf>
    <xf numFmtId="4" fontId="27" fillId="2" borderId="61" xfId="2" applyNumberFormat="1" applyFont="1" applyFill="1" applyBorder="1" applyAlignment="1">
      <alignment horizontal="right" vertical="center"/>
    </xf>
    <xf numFmtId="10" fontId="27" fillId="0" borderId="61" xfId="2" applyNumberFormat="1" applyFont="1" applyFill="1" applyBorder="1" applyAlignment="1">
      <alignment horizontal="right" vertical="center"/>
    </xf>
    <xf numFmtId="0" fontId="27" fillId="0" borderId="0" xfId="0" applyFont="1" applyFill="1" applyAlignment="1">
      <alignment horizontal="right" vertical="center"/>
    </xf>
    <xf numFmtId="0" fontId="27" fillId="0" borderId="0" xfId="0" applyFont="1" applyAlignment="1">
      <alignment horizontal="right" vertical="center"/>
    </xf>
    <xf numFmtId="49" fontId="27" fillId="2" borderId="61" xfId="0" applyNumberFormat="1" applyFont="1" applyFill="1" applyBorder="1" applyAlignment="1">
      <alignment horizontal="center" vertical="center"/>
    </xf>
    <xf numFmtId="0" fontId="27" fillId="0" borderId="0" xfId="0" applyFont="1" applyFill="1" applyAlignment="1">
      <alignment horizontal="center" vertical="center"/>
    </xf>
    <xf numFmtId="49" fontId="27" fillId="0" borderId="61" xfId="0" applyNumberFormat="1" applyFont="1" applyBorder="1" applyAlignment="1">
      <alignment vertical="center"/>
    </xf>
    <xf numFmtId="0" fontId="27" fillId="0" borderId="0" xfId="0" applyFont="1" applyAlignment="1">
      <alignment vertical="center"/>
    </xf>
    <xf numFmtId="49" fontId="27" fillId="0" borderId="61" xfId="0" applyNumberFormat="1" applyFont="1" applyFill="1" applyBorder="1" applyAlignment="1">
      <alignment vertical="center" wrapText="1"/>
    </xf>
    <xf numFmtId="49" fontId="27" fillId="2" borderId="61" xfId="0" applyNumberFormat="1" applyFont="1" applyFill="1" applyBorder="1" applyAlignment="1">
      <alignment vertical="center"/>
    </xf>
    <xf numFmtId="166" fontId="27" fillId="2" borderId="61" xfId="2" applyNumberFormat="1" applyFont="1" applyFill="1" applyBorder="1" applyAlignment="1">
      <alignment horizontal="right" vertical="center"/>
    </xf>
    <xf numFmtId="10" fontId="27" fillId="2" borderId="61" xfId="2" applyNumberFormat="1" applyFont="1" applyFill="1" applyBorder="1" applyAlignment="1">
      <alignment horizontal="right" vertical="center"/>
    </xf>
    <xf numFmtId="0" fontId="35" fillId="3" borderId="65" xfId="0" applyNumberFormat="1" applyFont="1" applyFill="1" applyBorder="1" applyAlignment="1" applyProtection="1">
      <alignment vertical="center" wrapText="1"/>
    </xf>
    <xf numFmtId="0" fontId="30" fillId="0" borderId="61" xfId="2" applyNumberFormat="1" applyFont="1" applyFill="1" applyBorder="1" applyAlignment="1" applyProtection="1">
      <alignment vertical="center"/>
    </xf>
    <xf numFmtId="0" fontId="30" fillId="2" borderId="61" xfId="2" applyNumberFormat="1" applyFont="1" applyFill="1" applyBorder="1" applyAlignment="1" applyProtection="1">
      <alignment vertical="center"/>
    </xf>
    <xf numFmtId="0" fontId="4" fillId="0" borderId="18" xfId="0" applyFont="1" applyBorder="1" applyAlignment="1">
      <alignment vertical="center"/>
    </xf>
    <xf numFmtId="0" fontId="15" fillId="0" borderId="0" xfId="92">
      <alignment vertical="center"/>
    </xf>
    <xf numFmtId="0" fontId="33" fillId="0" borderId="0" xfId="92" applyFont="1">
      <alignment vertical="center"/>
    </xf>
    <xf numFmtId="0" fontId="15" fillId="0" borderId="0" xfId="92" applyFill="1">
      <alignment vertical="center"/>
    </xf>
    <xf numFmtId="0" fontId="35" fillId="0" borderId="22" xfId="92" applyNumberFormat="1" applyFont="1" applyFill="1" applyBorder="1" applyAlignment="1" applyProtection="1">
      <alignment vertical="center"/>
    </xf>
    <xf numFmtId="0" fontId="15" fillId="0" borderId="23" xfId="92" applyBorder="1">
      <alignment vertical="center"/>
    </xf>
    <xf numFmtId="0" fontId="35" fillId="5" borderId="9" xfId="92" applyNumberFormat="1" applyFont="1" applyFill="1" applyBorder="1" applyAlignment="1" applyProtection="1">
      <alignment horizontal="left" vertical="center" wrapText="1"/>
    </xf>
    <xf numFmtId="0" fontId="36" fillId="0" borderId="22" xfId="92" applyNumberFormat="1" applyFont="1" applyFill="1" applyBorder="1" applyAlignment="1" applyProtection="1">
      <alignment horizontal="right" vertical="center"/>
    </xf>
    <xf numFmtId="4" fontId="35" fillId="5" borderId="11" xfId="92" applyNumberFormat="1" applyFont="1" applyFill="1" applyBorder="1" applyAlignment="1" applyProtection="1">
      <alignment vertical="center" wrapText="1"/>
    </xf>
    <xf numFmtId="0" fontId="35" fillId="0" borderId="0" xfId="92" applyNumberFormat="1" applyFont="1" applyFill="1" applyBorder="1" applyAlignment="1" applyProtection="1">
      <alignment horizontal="center" vertical="center" wrapText="1"/>
    </xf>
    <xf numFmtId="1" fontId="36" fillId="6" borderId="63" xfId="92" applyNumberFormat="1" applyFont="1" applyFill="1" applyBorder="1" applyAlignment="1" applyProtection="1">
      <alignment horizontal="right" vertical="center" wrapText="1"/>
    </xf>
    <xf numFmtId="10" fontId="35" fillId="6" borderId="63" xfId="92" applyNumberFormat="1" applyFont="1" applyFill="1" applyBorder="1" applyAlignment="1" applyProtection="1">
      <alignment vertical="center" wrapText="1"/>
    </xf>
    <xf numFmtId="0" fontId="36" fillId="3" borderId="63" xfId="92" applyFont="1" applyFill="1" applyBorder="1" applyAlignment="1">
      <alignment horizontal="right" vertical="center"/>
    </xf>
    <xf numFmtId="0" fontId="15" fillId="0" borderId="64" xfId="92" applyBorder="1">
      <alignment vertical="center"/>
    </xf>
    <xf numFmtId="0" fontId="15" fillId="0" borderId="50" xfId="92" applyFont="1" applyBorder="1" applyAlignment="1">
      <alignment horizontal="right" vertical="center"/>
    </xf>
    <xf numFmtId="4" fontId="32" fillId="0" borderId="66" xfId="92" applyNumberFormat="1" applyFont="1" applyFill="1" applyBorder="1">
      <alignment vertical="center"/>
    </xf>
    <xf numFmtId="0" fontId="36" fillId="7" borderId="33" xfId="92" applyFont="1" applyFill="1" applyBorder="1" applyAlignment="1">
      <alignment horizontal="right" vertical="center"/>
    </xf>
    <xf numFmtId="10" fontId="35" fillId="7" borderId="66" xfId="92" applyNumberFormat="1" applyFont="1" applyFill="1" applyBorder="1" applyAlignment="1" applyProtection="1">
      <alignment vertical="center" wrapText="1"/>
    </xf>
    <xf numFmtId="1" fontId="36" fillId="8" borderId="67" xfId="92" applyNumberFormat="1" applyFont="1" applyFill="1" applyBorder="1" applyAlignment="1" applyProtection="1">
      <alignment horizontal="right" vertical="center" wrapText="1"/>
    </xf>
    <xf numFmtId="10" fontId="35" fillId="8" borderId="67" xfId="92" applyNumberFormat="1" applyFont="1" applyFill="1" applyBorder="1" applyAlignment="1" applyProtection="1">
      <alignment vertical="center" wrapText="1"/>
    </xf>
    <xf numFmtId="0" fontId="32" fillId="0" borderId="0" xfId="92" applyFont="1" applyFill="1" applyBorder="1">
      <alignment vertical="center"/>
    </xf>
    <xf numFmtId="0" fontId="36" fillId="9" borderId="67" xfId="92" applyFont="1" applyFill="1" applyBorder="1" applyAlignment="1">
      <alignment horizontal="right" vertical="center"/>
    </xf>
    <xf numFmtId="4" fontId="35" fillId="3" borderId="66" xfId="0" applyNumberFormat="1" applyFont="1" applyFill="1" applyBorder="1" applyAlignment="1" applyProtection="1">
      <alignment vertical="center"/>
    </xf>
    <xf numFmtId="0" fontId="15" fillId="0" borderId="0" xfId="92" applyBorder="1">
      <alignment vertical="center"/>
    </xf>
    <xf numFmtId="0" fontId="36" fillId="0" borderId="26" xfId="92" applyFont="1" applyBorder="1" applyAlignment="1">
      <alignment horizontal="right" vertical="center"/>
    </xf>
    <xf numFmtId="4" fontId="35" fillId="5" borderId="14" xfId="92" applyNumberFormat="1" applyFont="1" applyFill="1" applyBorder="1" applyAlignment="1" applyProtection="1">
      <alignment vertical="center" wrapText="1"/>
    </xf>
    <xf numFmtId="1" fontId="36" fillId="0" borderId="67" xfId="92" applyNumberFormat="1" applyFont="1" applyFill="1" applyBorder="1" applyAlignment="1" applyProtection="1">
      <alignment horizontal="right" vertical="center" wrapText="1"/>
    </xf>
    <xf numFmtId="4" fontId="35" fillId="0" borderId="67" xfId="92" applyNumberFormat="1" applyFont="1" applyFill="1" applyBorder="1" applyAlignment="1" applyProtection="1">
      <alignment vertical="center" wrapText="1"/>
    </xf>
    <xf numFmtId="0" fontId="36" fillId="9" borderId="39" xfId="92" applyFont="1" applyFill="1" applyBorder="1" applyAlignment="1">
      <alignment horizontal="right" vertical="center"/>
    </xf>
    <xf numFmtId="4" fontId="35" fillId="9" borderId="39" xfId="92" applyNumberFormat="1" applyFont="1" applyFill="1" applyBorder="1" applyAlignment="1" applyProtection="1">
      <alignment vertical="center"/>
    </xf>
    <xf numFmtId="0" fontId="15" fillId="0" borderId="65" xfId="92" applyBorder="1">
      <alignment vertical="center"/>
    </xf>
    <xf numFmtId="0" fontId="36" fillId="0" borderId="0" xfId="92" applyFont="1" applyBorder="1" applyAlignment="1">
      <alignment horizontal="right" vertical="center"/>
    </xf>
    <xf numFmtId="0" fontId="35" fillId="5" borderId="0" xfId="92" applyNumberFormat="1" applyFont="1" applyFill="1" applyBorder="1" applyAlignment="1" applyProtection="1">
      <alignment horizontal="center" vertical="center" wrapText="1"/>
    </xf>
    <xf numFmtId="4" fontId="35" fillId="5" borderId="0" xfId="92" applyNumberFormat="1" applyFont="1" applyFill="1" applyBorder="1" applyAlignment="1" applyProtection="1">
      <alignment vertical="center" wrapText="1"/>
    </xf>
    <xf numFmtId="0" fontId="15" fillId="0" borderId="39" xfId="92" applyFont="1" applyBorder="1" applyAlignment="1">
      <alignment horizontal="right" vertical="center"/>
    </xf>
    <xf numFmtId="4" fontId="35" fillId="5" borderId="39" xfId="92" applyNumberFormat="1" applyFont="1" applyFill="1" applyBorder="1" applyAlignment="1" applyProtection="1">
      <alignment vertical="center" wrapText="1"/>
    </xf>
    <xf numFmtId="0" fontId="36" fillId="0" borderId="0" xfId="92" applyFont="1" applyFill="1" applyBorder="1" applyAlignment="1">
      <alignment horizontal="right" vertical="center"/>
    </xf>
    <xf numFmtId="0" fontId="35" fillId="0" borderId="0" xfId="92" applyNumberFormat="1" applyFont="1" applyFill="1" applyBorder="1" applyAlignment="1" applyProtection="1">
      <alignment horizontal="right" vertical="center"/>
    </xf>
    <xf numFmtId="4" fontId="35" fillId="0" borderId="0" xfId="92" applyNumberFormat="1" applyFont="1" applyFill="1" applyBorder="1" applyAlignment="1" applyProtection="1">
      <alignment vertical="center"/>
    </xf>
    <xf numFmtId="0" fontId="35" fillId="10" borderId="65" xfId="92" applyNumberFormat="1" applyFont="1" applyFill="1" applyBorder="1" applyAlignment="1" applyProtection="1">
      <alignment vertical="center"/>
    </xf>
    <xf numFmtId="10" fontId="35" fillId="10" borderId="66" xfId="92" applyNumberFormat="1" applyFont="1" applyFill="1" applyBorder="1" applyAlignment="1" applyProtection="1">
      <alignment vertical="center" wrapText="1"/>
    </xf>
    <xf numFmtId="164" fontId="36" fillId="0" borderId="0" xfId="92" applyNumberFormat="1" applyFont="1" applyBorder="1" applyAlignment="1">
      <alignment horizontal="right" vertical="center"/>
    </xf>
    <xf numFmtId="0" fontId="35" fillId="4" borderId="65" xfId="92" applyNumberFormat="1" applyFont="1" applyFill="1" applyBorder="1" applyAlignment="1" applyProtection="1">
      <alignment vertical="center"/>
    </xf>
    <xf numFmtId="10" fontId="35" fillId="4" borderId="66" xfId="92" applyNumberFormat="1" applyFont="1" applyFill="1" applyBorder="1" applyAlignment="1" applyProtection="1">
      <alignment vertical="center" wrapText="1"/>
    </xf>
    <xf numFmtId="0" fontId="15" fillId="0" borderId="0" xfId="92" applyFont="1" applyBorder="1" applyAlignment="1">
      <alignment horizontal="right" vertical="center"/>
    </xf>
    <xf numFmtId="0" fontId="35" fillId="5" borderId="1" xfId="92" applyNumberFormat="1" applyFont="1" applyFill="1" applyBorder="1" applyAlignment="1" applyProtection="1">
      <alignment horizontal="center" vertical="center" wrapText="1"/>
    </xf>
    <xf numFmtId="0" fontId="15" fillId="0" borderId="12" xfId="92" applyBorder="1">
      <alignment vertical="center"/>
    </xf>
    <xf numFmtId="0" fontId="15" fillId="0" borderId="17" xfId="92" applyFont="1" applyBorder="1" applyAlignment="1">
      <alignment horizontal="right" vertical="center"/>
    </xf>
    <xf numFmtId="10" fontId="35" fillId="11" borderId="14" xfId="92" applyNumberFormat="1" applyFont="1" applyFill="1" applyBorder="1" applyAlignment="1" applyProtection="1">
      <alignment vertical="center" wrapText="1"/>
    </xf>
    <xf numFmtId="0" fontId="15" fillId="0" borderId="1" xfId="92" applyFont="1" applyBorder="1">
      <alignment vertical="center"/>
    </xf>
    <xf numFmtId="0" fontId="15" fillId="0" borderId="0" xfId="92" applyFont="1">
      <alignment vertical="center"/>
    </xf>
    <xf numFmtId="4" fontId="15" fillId="0" borderId="0" xfId="92" applyNumberFormat="1" applyFont="1" applyBorder="1">
      <alignment vertical="center"/>
    </xf>
    <xf numFmtId="0" fontId="15" fillId="0" borderId="0" xfId="92" applyFont="1" applyBorder="1">
      <alignment vertical="center"/>
    </xf>
    <xf numFmtId="0" fontId="33" fillId="5" borderId="40" xfId="92" applyNumberFormat="1" applyFont="1" applyFill="1" applyBorder="1" applyAlignment="1" applyProtection="1">
      <alignment horizontal="center" vertical="center" wrapText="1"/>
    </xf>
    <xf numFmtId="0" fontId="33" fillId="0" borderId="40" xfId="92" applyNumberFormat="1" applyFont="1" applyFill="1" applyBorder="1" applyAlignment="1" applyProtection="1">
      <alignment horizontal="center" vertical="center" wrapText="1"/>
    </xf>
    <xf numFmtId="0" fontId="33" fillId="5" borderId="28" xfId="92" applyNumberFormat="1" applyFont="1" applyFill="1" applyBorder="1" applyAlignment="1" applyProtection="1">
      <alignment horizontal="center" vertical="center" wrapText="1"/>
    </xf>
    <xf numFmtId="0" fontId="33" fillId="10" borderId="40" xfId="92" applyNumberFormat="1" applyFont="1" applyFill="1" applyBorder="1" applyAlignment="1" applyProtection="1">
      <alignment horizontal="center" vertical="center" wrapText="1"/>
    </xf>
    <xf numFmtId="0" fontId="33" fillId="4" borderId="40" xfId="92" applyNumberFormat="1" applyFont="1" applyFill="1" applyBorder="1" applyAlignment="1" applyProtection="1">
      <alignment horizontal="center" vertical="center" wrapText="1"/>
    </xf>
    <xf numFmtId="0" fontId="33" fillId="6" borderId="40" xfId="92" applyNumberFormat="1" applyFont="1" applyFill="1" applyBorder="1" applyAlignment="1" applyProtection="1">
      <alignment horizontal="center" vertical="center" wrapText="1"/>
    </xf>
    <xf numFmtId="0" fontId="33" fillId="8" borderId="40" xfId="92" applyNumberFormat="1" applyFont="1" applyFill="1" applyBorder="1" applyAlignment="1" applyProtection="1">
      <alignment horizontal="center" vertical="center" wrapText="1"/>
    </xf>
    <xf numFmtId="0" fontId="33" fillId="3" borderId="40" xfId="92" applyNumberFormat="1" applyFont="1" applyFill="1" applyBorder="1" applyAlignment="1" applyProtection="1">
      <alignment horizontal="center" vertical="center" wrapText="1"/>
    </xf>
    <xf numFmtId="1" fontId="37" fillId="5" borderId="40" xfId="92" applyNumberFormat="1" applyFont="1" applyFill="1" applyBorder="1" applyAlignment="1" applyProtection="1">
      <alignment horizontal="center" vertical="center" wrapText="1"/>
    </xf>
    <xf numFmtId="1" fontId="37" fillId="5" borderId="39" xfId="92" applyNumberFormat="1" applyFont="1" applyFill="1" applyBorder="1" applyAlignment="1" applyProtection="1">
      <alignment horizontal="center" vertical="center" wrapText="1"/>
    </xf>
    <xf numFmtId="1" fontId="37" fillId="5" borderId="7" xfId="92" applyNumberFormat="1" applyFont="1" applyFill="1" applyBorder="1" applyAlignment="1" applyProtection="1">
      <alignment horizontal="center" vertical="center" wrapText="1"/>
    </xf>
    <xf numFmtId="1" fontId="33" fillId="10" borderId="40" xfId="92" applyNumberFormat="1" applyFont="1" applyFill="1" applyBorder="1" applyAlignment="1" applyProtection="1">
      <alignment horizontal="center" vertical="center" wrapText="1"/>
    </xf>
    <xf numFmtId="1" fontId="33" fillId="4" borderId="40" xfId="92" applyNumberFormat="1" applyFont="1" applyFill="1" applyBorder="1" applyAlignment="1" applyProtection="1">
      <alignment horizontal="center" vertical="center" wrapText="1"/>
    </xf>
    <xf numFmtId="1" fontId="37" fillId="6" borderId="40" xfId="92" applyNumberFormat="1" applyFont="1" applyFill="1" applyBorder="1" applyAlignment="1" applyProtection="1">
      <alignment horizontal="center" vertical="center" wrapText="1"/>
    </xf>
    <xf numFmtId="1" fontId="37" fillId="8" borderId="40" xfId="92" applyNumberFormat="1" applyFont="1" applyFill="1" applyBorder="1" applyAlignment="1" applyProtection="1">
      <alignment horizontal="center" vertical="center" wrapText="1"/>
    </xf>
    <xf numFmtId="1" fontId="37" fillId="3" borderId="40" xfId="92" applyNumberFormat="1" applyFont="1" applyFill="1" applyBorder="1" applyAlignment="1" applyProtection="1">
      <alignment horizontal="center" vertical="center" wrapText="1"/>
    </xf>
    <xf numFmtId="0" fontId="39" fillId="0" borderId="0" xfId="92" applyFont="1">
      <alignment vertical="center"/>
    </xf>
    <xf numFmtId="0" fontId="15" fillId="0" borderId="0" xfId="92" applyFont="1" applyAlignment="1">
      <alignment horizontal="left" vertical="center"/>
    </xf>
    <xf numFmtId="0" fontId="15" fillId="0" borderId="0" xfId="92" applyFont="1" applyAlignment="1">
      <alignment horizontal="center" vertical="center"/>
    </xf>
    <xf numFmtId="0" fontId="15" fillId="0" borderId="0" xfId="92" applyFont="1" applyAlignment="1">
      <alignment horizontal="center" vertical="center" wrapText="1"/>
    </xf>
    <xf numFmtId="0" fontId="15" fillId="0" borderId="0" xfId="92" applyFont="1" applyAlignment="1">
      <alignment vertical="center"/>
    </xf>
    <xf numFmtId="1" fontId="37" fillId="12" borderId="38" xfId="55" applyNumberFormat="1" applyFont="1" applyFill="1" applyBorder="1" applyAlignment="1" applyProtection="1">
      <alignment horizontal="center" vertical="center"/>
    </xf>
    <xf numFmtId="164" fontId="37" fillId="12" borderId="38" xfId="55" applyNumberFormat="1" applyFont="1" applyFill="1" applyBorder="1" applyAlignment="1" applyProtection="1">
      <alignment horizontal="left" vertical="center"/>
    </xf>
    <xf numFmtId="164" fontId="37" fillId="12" borderId="38" xfId="55" applyNumberFormat="1" applyFont="1" applyFill="1" applyBorder="1" applyAlignment="1" applyProtection="1">
      <alignment horizontal="center" vertical="center"/>
    </xf>
    <xf numFmtId="164" fontId="37" fillId="17" borderId="38" xfId="55" applyNumberFormat="1" applyFont="1" applyFill="1" applyBorder="1" applyAlignment="1" applyProtection="1">
      <alignment horizontal="center" vertical="center"/>
    </xf>
    <xf numFmtId="164" fontId="37" fillId="10" borderId="38" xfId="55" applyNumberFormat="1" applyFont="1" applyFill="1" applyBorder="1" applyAlignment="1" applyProtection="1">
      <alignment horizontal="center" vertical="center"/>
    </xf>
    <xf numFmtId="164" fontId="37" fillId="6" borderId="38" xfId="55" applyNumberFormat="1" applyFont="1" applyFill="1" applyBorder="1" applyAlignment="1" applyProtection="1">
      <alignment horizontal="center" vertical="center"/>
    </xf>
    <xf numFmtId="4" fontId="37" fillId="6" borderId="38" xfId="55" applyNumberFormat="1" applyFont="1" applyFill="1" applyBorder="1" applyAlignment="1" applyProtection="1">
      <alignment horizontal="center" vertical="center" wrapText="1"/>
    </xf>
    <xf numFmtId="164" fontId="37" fillId="8" borderId="38" xfId="55" applyNumberFormat="1" applyFont="1" applyFill="1" applyBorder="1" applyAlignment="1" applyProtection="1">
      <alignment horizontal="center" vertical="center"/>
    </xf>
    <xf numFmtId="4" fontId="37" fillId="8" borderId="38" xfId="55" applyNumberFormat="1" applyFont="1" applyFill="1" applyBorder="1" applyAlignment="1" applyProtection="1">
      <alignment horizontal="center" vertical="center" wrapText="1"/>
    </xf>
    <xf numFmtId="164" fontId="37" fillId="3" borderId="38" xfId="55" applyNumberFormat="1" applyFont="1" applyFill="1" applyBorder="1" applyAlignment="1" applyProtection="1">
      <alignment horizontal="center" vertical="center"/>
    </xf>
    <xf numFmtId="0" fontId="33" fillId="0" borderId="0" xfId="55" applyFont="1">
      <alignment vertical="center"/>
    </xf>
    <xf numFmtId="3" fontId="36" fillId="0" borderId="9" xfId="55" applyNumberFormat="1" applyFont="1" applyFill="1" applyBorder="1" applyAlignment="1" applyProtection="1">
      <alignment horizontal="center" vertical="center"/>
    </xf>
    <xf numFmtId="3" fontId="36" fillId="0" borderId="10" xfId="55" applyNumberFormat="1" applyFont="1" applyFill="1" applyBorder="1" applyAlignment="1" applyProtection="1">
      <alignment horizontal="center" vertical="center"/>
    </xf>
    <xf numFmtId="164" fontId="36" fillId="0" borderId="10" xfId="55" applyNumberFormat="1" applyFont="1" applyFill="1" applyBorder="1" applyAlignment="1" applyProtection="1">
      <alignment horizontal="center" vertical="center"/>
    </xf>
    <xf numFmtId="4" fontId="36" fillId="0" borderId="10" xfId="55" applyNumberFormat="1" applyFont="1" applyFill="1" applyBorder="1" applyAlignment="1" applyProtection="1">
      <alignment horizontal="center" vertical="center" wrapText="1"/>
    </xf>
    <xf numFmtId="0" fontId="15" fillId="0" borderId="0" xfId="55" applyFont="1">
      <alignment vertical="center"/>
    </xf>
    <xf numFmtId="3" fontId="36" fillId="0" borderId="64" xfId="55" applyNumberFormat="1" applyFont="1" applyFill="1" applyBorder="1" applyAlignment="1" applyProtection="1">
      <alignment horizontal="center" vertical="center"/>
    </xf>
    <xf numFmtId="3" fontId="36" fillId="0" borderId="60" xfId="55" applyNumberFormat="1" applyFont="1" applyFill="1" applyBorder="1" applyAlignment="1" applyProtection="1">
      <alignment horizontal="center" vertical="center"/>
    </xf>
    <xf numFmtId="164" fontId="36" fillId="0" borderId="60" xfId="55" applyNumberFormat="1" applyFont="1" applyFill="1" applyBorder="1" applyAlignment="1" applyProtection="1">
      <alignment horizontal="left" vertical="center" wrapText="1"/>
    </xf>
    <xf numFmtId="164" fontId="36" fillId="0" borderId="60" xfId="55" applyNumberFormat="1" applyFont="1" applyFill="1" applyBorder="1" applyAlignment="1" applyProtection="1">
      <alignment horizontal="center" vertical="center"/>
    </xf>
    <xf numFmtId="4" fontId="36" fillId="0" borderId="60" xfId="55" applyNumberFormat="1" applyFont="1" applyFill="1" applyBorder="1" applyAlignment="1" applyProtection="1">
      <alignment horizontal="center" vertical="center" wrapText="1"/>
    </xf>
    <xf numFmtId="164" fontId="36" fillId="0" borderId="61" xfId="55" applyNumberFormat="1" applyFont="1" applyFill="1" applyBorder="1" applyAlignment="1" applyProtection="1">
      <alignment horizontal="center" vertical="center"/>
    </xf>
    <xf numFmtId="164" fontId="36" fillId="0" borderId="65" xfId="55" applyNumberFormat="1" applyFont="1" applyFill="1" applyBorder="1" applyAlignment="1" applyProtection="1">
      <alignment horizontal="center" vertical="center"/>
    </xf>
    <xf numFmtId="164" fontId="36" fillId="0" borderId="61" xfId="55" applyNumberFormat="1" applyFont="1" applyFill="1" applyBorder="1" applyAlignment="1" applyProtection="1">
      <alignment horizontal="left" vertical="center"/>
    </xf>
    <xf numFmtId="164" fontId="36" fillId="12" borderId="61" xfId="55" applyNumberFormat="1" applyFont="1" applyFill="1" applyBorder="1" applyAlignment="1" applyProtection="1">
      <alignment horizontal="center" vertical="center"/>
    </xf>
    <xf numFmtId="4" fontId="36" fillId="0" borderId="61" xfId="55" applyNumberFormat="1" applyFont="1" applyFill="1" applyBorder="1" applyAlignment="1" applyProtection="1">
      <alignment horizontal="center" vertical="center" wrapText="1"/>
    </xf>
    <xf numFmtId="10" fontId="36" fillId="0" borderId="66" xfId="55" applyNumberFormat="1" applyFont="1" applyFill="1" applyBorder="1" applyAlignment="1" applyProtection="1">
      <alignment horizontal="center" vertical="center" wrapText="1"/>
    </xf>
    <xf numFmtId="164" fontId="36" fillId="0" borderId="65" xfId="55" applyNumberFormat="1" applyFont="1" applyFill="1" applyBorder="1" applyAlignment="1" applyProtection="1">
      <alignment vertical="center"/>
    </xf>
    <xf numFmtId="164" fontId="36" fillId="0" borderId="61" xfId="55" applyNumberFormat="1" applyFont="1" applyFill="1" applyBorder="1" applyAlignment="1" applyProtection="1">
      <alignment vertical="center"/>
    </xf>
    <xf numFmtId="0" fontId="15" fillId="0" borderId="61" xfId="55" applyFont="1" applyFill="1" applyBorder="1">
      <alignment vertical="center"/>
    </xf>
    <xf numFmtId="1" fontId="36" fillId="0" borderId="61" xfId="55" applyNumberFormat="1" applyFont="1" applyFill="1" applyBorder="1" applyAlignment="1" applyProtection="1">
      <alignment horizontal="center" vertical="center"/>
    </xf>
    <xf numFmtId="164" fontId="36" fillId="0" borderId="61" xfId="55" applyNumberFormat="1" applyFont="1" applyFill="1" applyBorder="1" applyAlignment="1" applyProtection="1">
      <alignment horizontal="center" vertical="center"/>
    </xf>
    <xf numFmtId="164" fontId="36" fillId="0" borderId="60" xfId="55" applyNumberFormat="1" applyFont="1" applyFill="1" applyBorder="1" applyAlignment="1" applyProtection="1">
      <alignment horizontal="left" vertical="center" wrapText="1"/>
    </xf>
    <xf numFmtId="164" fontId="36" fillId="0" borderId="60" xfId="55" applyNumberFormat="1" applyFont="1" applyFill="1" applyBorder="1" applyAlignment="1" applyProtection="1">
      <alignment horizontal="center" vertical="center"/>
    </xf>
    <xf numFmtId="4" fontId="36" fillId="0" borderId="60" xfId="55" applyNumberFormat="1" applyFont="1" applyFill="1" applyBorder="1" applyAlignment="1" applyProtection="1">
      <alignment horizontal="center" vertical="center" wrapText="1"/>
    </xf>
    <xf numFmtId="0" fontId="12" fillId="0" borderId="0" xfId="0" applyFont="1" applyFill="1" applyBorder="1" applyAlignment="1">
      <alignment horizontal="left" vertical="center"/>
    </xf>
    <xf numFmtId="4" fontId="0" fillId="0" borderId="46" xfId="0" applyNumberFormat="1" applyFont="1" applyFill="1" applyBorder="1" applyAlignment="1">
      <alignment horizontal="right" vertical="center"/>
    </xf>
    <xf numFmtId="0" fontId="59" fillId="0" borderId="0" xfId="0" applyFont="1" applyFill="1" applyBorder="1" applyAlignment="1"/>
    <xf numFmtId="0" fontId="1" fillId="0" borderId="0" xfId="153" applyFont="1" applyFill="1"/>
    <xf numFmtId="0" fontId="1" fillId="0" borderId="0" xfId="153" applyFont="1" applyFill="1" applyAlignment="1">
      <alignment horizontal="center" vertical="center"/>
    </xf>
    <xf numFmtId="0" fontId="1" fillId="0" borderId="0" xfId="153" applyFont="1" applyFill="1" applyAlignment="1">
      <alignment horizontal="left" vertical="center" wrapText="1"/>
    </xf>
    <xf numFmtId="167" fontId="1" fillId="0" borderId="0" xfId="153" applyNumberFormat="1" applyFont="1" applyFill="1"/>
    <xf numFmtId="0" fontId="1" fillId="0" borderId="0" xfId="153" applyFont="1" applyFill="1" applyAlignment="1">
      <alignment horizontal="left" vertical="center"/>
    </xf>
    <xf numFmtId="164" fontId="35" fillId="0" borderId="11" xfId="92" applyNumberFormat="1" applyFont="1" applyFill="1" applyBorder="1" applyAlignment="1" applyProtection="1">
      <alignment horizontal="right" vertical="center"/>
    </xf>
    <xf numFmtId="0" fontId="0" fillId="0" borderId="0" xfId="0" applyFill="1" applyAlignment="1">
      <alignment horizontal="center"/>
    </xf>
    <xf numFmtId="0" fontId="12" fillId="0" borderId="0" xfId="0" applyFont="1" applyFill="1" applyAlignment="1">
      <alignment vertical="top"/>
    </xf>
    <xf numFmtId="0" fontId="0" fillId="0" borderId="0" xfId="0" applyFill="1" applyAlignment="1">
      <alignment vertical="top"/>
    </xf>
    <xf numFmtId="0" fontId="12" fillId="0" borderId="0" xfId="4" applyFill="1"/>
    <xf numFmtId="0" fontId="0" fillId="0" borderId="5" xfId="0" applyFill="1" applyBorder="1" applyAlignment="1">
      <alignment horizontal="center"/>
    </xf>
    <xf numFmtId="0" fontId="0" fillId="0" borderId="0" xfId="0" applyFont="1" applyFill="1" applyBorder="1"/>
    <xf numFmtId="49" fontId="27" fillId="0" borderId="61" xfId="0" applyNumberFormat="1" applyFont="1" applyFill="1" applyBorder="1" applyAlignment="1">
      <alignment vertical="center"/>
    </xf>
    <xf numFmtId="49" fontId="27" fillId="0" borderId="61" xfId="0" applyNumberFormat="1" applyFont="1" applyFill="1" applyBorder="1" applyAlignment="1">
      <alignment horizontal="center" vertical="center"/>
    </xf>
    <xf numFmtId="0" fontId="27" fillId="0" borderId="62" xfId="0" applyFont="1" applyFill="1" applyBorder="1" applyAlignment="1">
      <alignment horizontal="center"/>
    </xf>
    <xf numFmtId="0" fontId="27" fillId="0" borderId="19" xfId="0" applyFont="1" applyFill="1" applyBorder="1"/>
    <xf numFmtId="0" fontId="29" fillId="0" borderId="19" xfId="0" applyFont="1" applyFill="1" applyBorder="1" applyAlignment="1">
      <alignment horizontal="center"/>
    </xf>
    <xf numFmtId="0" fontId="27" fillId="0" borderId="19" xfId="0" applyFont="1" applyFill="1" applyBorder="1" applyAlignment="1">
      <alignment horizontal="right" vertical="center"/>
    </xf>
    <xf numFmtId="164" fontId="29" fillId="0" borderId="19" xfId="2" applyNumberFormat="1" applyFont="1" applyFill="1" applyBorder="1" applyAlignment="1" applyProtection="1">
      <alignment horizontal="right" vertical="center"/>
    </xf>
    <xf numFmtId="0" fontId="12" fillId="0" borderId="0" xfId="0" applyFont="1" applyFill="1" applyBorder="1" applyAlignment="1">
      <alignment horizontal="center" vertical="center" wrapText="1" shrinkToFit="1"/>
    </xf>
    <xf numFmtId="4" fontId="62" fillId="0" borderId="0" xfId="92" applyNumberFormat="1" applyFont="1" applyFill="1" applyBorder="1" applyAlignment="1" applyProtection="1">
      <alignment vertical="center"/>
    </xf>
    <xf numFmtId="164" fontId="0" fillId="0" borderId="0" xfId="0" applyNumberFormat="1" applyFill="1"/>
    <xf numFmtId="10" fontId="0" fillId="0" borderId="0" xfId="0" applyNumberFormat="1" applyFill="1"/>
    <xf numFmtId="49" fontId="29" fillId="0" borderId="61" xfId="0" applyNumberFormat="1" applyFont="1" applyFill="1" applyBorder="1" applyAlignment="1">
      <alignment horizontal="center" vertical="center" wrapText="1"/>
    </xf>
    <xf numFmtId="1" fontId="28" fillId="0" borderId="76" xfId="0" applyNumberFormat="1" applyFont="1" applyBorder="1" applyAlignment="1">
      <alignment horizontal="center"/>
    </xf>
    <xf numFmtId="1" fontId="28" fillId="0" borderId="77" xfId="0" applyNumberFormat="1" applyFont="1" applyBorder="1" applyAlignment="1">
      <alignment horizontal="center"/>
    </xf>
    <xf numFmtId="10" fontId="27" fillId="0" borderId="66" xfId="2" applyNumberFormat="1" applyFont="1" applyFill="1" applyBorder="1" applyAlignment="1">
      <alignment horizontal="right" vertical="center"/>
    </xf>
    <xf numFmtId="164" fontId="29" fillId="0" borderId="45" xfId="2" applyNumberFormat="1" applyFont="1" applyFill="1" applyBorder="1" applyAlignment="1" applyProtection="1">
      <alignment horizontal="right" vertical="center"/>
    </xf>
    <xf numFmtId="0" fontId="27" fillId="0" borderId="7" xfId="0" applyFont="1" applyFill="1" applyBorder="1"/>
    <xf numFmtId="0" fontId="27" fillId="0" borderId="1" xfId="0" applyFont="1" applyFill="1" applyBorder="1" applyAlignment="1">
      <alignment vertical="center"/>
    </xf>
    <xf numFmtId="0" fontId="27" fillId="0" borderId="1" xfId="0" applyFont="1" applyFill="1" applyBorder="1"/>
    <xf numFmtId="0" fontId="27" fillId="0" borderId="1" xfId="0" applyFont="1" applyFill="1" applyBorder="1" applyAlignment="1">
      <alignment horizontal="right" vertical="center"/>
    </xf>
    <xf numFmtId="0" fontId="27" fillId="0" borderId="8" xfId="0" applyFont="1" applyFill="1" applyBorder="1" applyAlignment="1">
      <alignment horizontal="right" vertical="center"/>
    </xf>
    <xf numFmtId="10" fontId="27" fillId="0" borderId="66" xfId="2" applyNumberFormat="1" applyFont="1" applyFill="1" applyBorder="1">
      <alignment vertical="center"/>
    </xf>
    <xf numFmtId="0" fontId="30" fillId="0" borderId="65" xfId="2" applyNumberFormat="1" applyFont="1" applyFill="1" applyBorder="1" applyAlignment="1" applyProtection="1">
      <alignment horizontal="center" vertical="center"/>
    </xf>
    <xf numFmtId="0" fontId="30" fillId="0" borderId="76" xfId="2" applyNumberFormat="1" applyFont="1" applyFill="1" applyBorder="1" applyAlignment="1" applyProtection="1">
      <alignment horizontal="center" vertical="center"/>
    </xf>
    <xf numFmtId="4" fontId="37" fillId="3" borderId="40" xfId="55" applyNumberFormat="1" applyFont="1" applyFill="1" applyBorder="1" applyAlignment="1" applyProtection="1">
      <alignment horizontal="center" vertical="center"/>
    </xf>
    <xf numFmtId="10" fontId="35" fillId="9" borderId="67" xfId="92" applyNumberFormat="1" applyFont="1" applyFill="1" applyBorder="1" applyAlignment="1" applyProtection="1">
      <alignment vertical="center" wrapText="1"/>
    </xf>
    <xf numFmtId="0" fontId="63" fillId="0" borderId="0" xfId="92" applyFont="1" applyFill="1">
      <alignment vertical="center"/>
    </xf>
    <xf numFmtId="0" fontId="15" fillId="0" borderId="0" xfId="92" applyFill="1" applyAlignment="1">
      <alignment horizontal="center" vertical="center" wrapText="1"/>
    </xf>
    <xf numFmtId="164" fontId="36" fillId="0" borderId="10" xfId="55" applyNumberFormat="1" applyFont="1" applyFill="1" applyBorder="1" applyAlignment="1" applyProtection="1">
      <alignment horizontal="left" vertical="center" wrapText="1"/>
    </xf>
    <xf numFmtId="4" fontId="36" fillId="0" borderId="72" xfId="55" applyNumberFormat="1" applyFont="1" applyFill="1" applyBorder="1" applyAlignment="1" applyProtection="1">
      <alignment horizontal="center" vertical="center" wrapText="1"/>
    </xf>
    <xf numFmtId="0" fontId="0" fillId="0" borderId="0" xfId="0" applyFill="1" applyAlignment="1"/>
    <xf numFmtId="0" fontId="4" fillId="0" borderId="0" xfId="0" applyFont="1" applyFill="1" applyBorder="1" applyAlignment="1">
      <alignment horizontal="left" vertical="center"/>
    </xf>
    <xf numFmtId="0" fontId="9" fillId="0" borderId="0" xfId="0" applyFont="1" applyFill="1" applyBorder="1" applyAlignment="1">
      <alignment horizontal="center" vertical="center"/>
    </xf>
    <xf numFmtId="0" fontId="18" fillId="0" borderId="0" xfId="1" applyFont="1" applyFill="1" applyBorder="1" applyAlignment="1">
      <alignment horizontal="center" vertical="center"/>
    </xf>
    <xf numFmtId="0" fontId="19" fillId="0" borderId="0" xfId="0" applyFont="1" applyFill="1" applyBorder="1" applyAlignment="1">
      <alignment horizontal="center"/>
    </xf>
    <xf numFmtId="0" fontId="10" fillId="0" borderId="0" xfId="0" applyFont="1" applyFill="1" applyBorder="1" applyAlignment="1">
      <alignment horizontal="center" vertical="center"/>
    </xf>
    <xf numFmtId="0" fontId="0" fillId="0" borderId="0" xfId="0" applyFill="1" applyAlignment="1">
      <alignment horizontal="center"/>
    </xf>
    <xf numFmtId="0" fontId="0" fillId="0" borderId="0" xfId="0" applyFill="1" applyAlignment="1">
      <alignment horizontal="left"/>
    </xf>
    <xf numFmtId="0" fontId="24" fillId="0" borderId="0" xfId="0" applyFont="1" applyFill="1" applyBorder="1" applyAlignment="1">
      <alignment horizontal="left"/>
    </xf>
    <xf numFmtId="0" fontId="24" fillId="0" borderId="0" xfId="0" applyFont="1" applyFill="1" applyBorder="1"/>
    <xf numFmtId="0" fontId="13" fillId="0" borderId="0" xfId="0" applyFont="1" applyFill="1" applyBorder="1" applyAlignment="1">
      <alignment horizontal="left" vertical="center"/>
    </xf>
    <xf numFmtId="0" fontId="0" fillId="0" borderId="6" xfId="0" applyFill="1" applyBorder="1"/>
    <xf numFmtId="0" fontId="24" fillId="0" borderId="0" xfId="0" applyFont="1" applyFill="1" applyBorder="1" applyAlignment="1">
      <alignment vertical="top"/>
    </xf>
    <xf numFmtId="0" fontId="0" fillId="0" borderId="4" xfId="0" applyFill="1" applyBorder="1"/>
    <xf numFmtId="0" fontId="0" fillId="0" borderId="8" xfId="0" applyFill="1" applyBorder="1"/>
    <xf numFmtId="0" fontId="12" fillId="0" borderId="6" xfId="0" applyFont="1" applyFill="1" applyBorder="1"/>
    <xf numFmtId="0" fontId="4" fillId="0" borderId="1" xfId="0" applyFont="1" applyFill="1" applyBorder="1" applyAlignment="1">
      <alignment horizontal="center"/>
    </xf>
    <xf numFmtId="0" fontId="64" fillId="0" borderId="0" xfId="0" applyFont="1" applyFill="1" applyBorder="1" applyAlignment="1">
      <alignment horizontal="left" vertical="center"/>
    </xf>
    <xf numFmtId="0" fontId="65" fillId="0" borderId="1" xfId="0" applyFont="1" applyFill="1" applyBorder="1" applyAlignment="1">
      <alignment horizontal="left" vertical="center"/>
    </xf>
    <xf numFmtId="0" fontId="65" fillId="0" borderId="0" xfId="0" applyFont="1" applyFill="1" applyBorder="1" applyAlignment="1">
      <alignment horizontal="left" vertical="center"/>
    </xf>
    <xf numFmtId="3" fontId="66" fillId="0" borderId="0" xfId="0" applyNumberFormat="1" applyFont="1" applyFill="1" applyBorder="1" applyAlignment="1">
      <alignment horizontal="center" vertical="center" wrapText="1"/>
    </xf>
    <xf numFmtId="0" fontId="20" fillId="0" borderId="2" xfId="0" applyFont="1" applyFill="1" applyBorder="1" applyAlignment="1">
      <alignment horizontal="left"/>
    </xf>
    <xf numFmtId="0" fontId="4" fillId="0" borderId="7" xfId="0" applyFont="1" applyFill="1" applyBorder="1" applyAlignment="1">
      <alignment horizontal="left"/>
    </xf>
    <xf numFmtId="0" fontId="59" fillId="0" borderId="0" xfId="0" applyFont="1" applyFill="1" applyBorder="1" applyAlignment="1">
      <alignment horizontal="left"/>
    </xf>
    <xf numFmtId="0" fontId="12" fillId="0" borderId="38" xfId="0" applyFont="1" applyFill="1" applyBorder="1" applyAlignment="1">
      <alignment horizontal="center" vertical="center"/>
    </xf>
    <xf numFmtId="0" fontId="0" fillId="0" borderId="0" xfId="0" applyAlignment="1"/>
    <xf numFmtId="0" fontId="27" fillId="0" borderId="19" xfId="0" applyFont="1" applyFill="1" applyBorder="1" applyAlignment="1">
      <alignment vertical="center"/>
    </xf>
    <xf numFmtId="0" fontId="1" fillId="0" borderId="0" xfId="153" applyFont="1" applyFill="1" applyAlignment="1"/>
    <xf numFmtId="0" fontId="70" fillId="0" borderId="0" xfId="0" applyFont="1" applyFill="1" applyBorder="1"/>
    <xf numFmtId="0" fontId="70" fillId="0" borderId="0" xfId="0" applyFont="1" applyFill="1" applyBorder="1" applyAlignment="1">
      <alignment horizontal="right" vertical="center"/>
    </xf>
    <xf numFmtId="4" fontId="70" fillId="0" borderId="39" xfId="0" applyNumberFormat="1" applyFont="1" applyFill="1" applyBorder="1" applyAlignment="1">
      <alignment horizontal="center" vertical="center"/>
    </xf>
    <xf numFmtId="0" fontId="70" fillId="0" borderId="5" xfId="0" applyFont="1" applyFill="1" applyBorder="1" applyAlignment="1">
      <alignment horizontal="center"/>
    </xf>
    <xf numFmtId="10" fontId="72" fillId="0" borderId="48" xfId="0" applyNumberFormat="1" applyFont="1" applyFill="1" applyBorder="1" applyAlignment="1">
      <alignment horizontal="right" vertical="center"/>
    </xf>
    <xf numFmtId="4" fontId="72" fillId="0" borderId="47" xfId="0" applyNumberFormat="1" applyFont="1" applyFill="1" applyBorder="1" applyAlignment="1">
      <alignment horizontal="right" vertical="center"/>
    </xf>
    <xf numFmtId="4" fontId="72" fillId="0" borderId="48" xfId="0" applyNumberFormat="1" applyFont="1" applyFill="1" applyBorder="1" applyAlignment="1">
      <alignment horizontal="right" vertical="center"/>
    </xf>
    <xf numFmtId="4" fontId="72" fillId="0" borderId="46" xfId="0" applyNumberFormat="1" applyFont="1" applyFill="1" applyBorder="1" applyAlignment="1">
      <alignment horizontal="right" vertical="center"/>
    </xf>
    <xf numFmtId="0" fontId="12" fillId="0" borderId="78" xfId="0" applyFont="1" applyFill="1" applyBorder="1" applyAlignment="1">
      <alignment horizontal="center" vertical="center" wrapText="1" shrinkToFit="1"/>
    </xf>
    <xf numFmtId="1" fontId="4" fillId="0" borderId="79" xfId="0" applyNumberFormat="1" applyFont="1" applyFill="1" applyBorder="1" applyAlignment="1">
      <alignment horizontal="center" vertical="center" wrapText="1" shrinkToFit="1"/>
    </xf>
    <xf numFmtId="4" fontId="72" fillId="0" borderId="80" xfId="0" applyNumberFormat="1" applyFont="1" applyFill="1" applyBorder="1" applyAlignment="1">
      <alignment horizontal="right" vertical="center"/>
    </xf>
    <xf numFmtId="0" fontId="0" fillId="0" borderId="4" xfId="0" applyFont="1" applyFill="1" applyBorder="1" applyAlignment="1">
      <alignment horizontal="center" vertical="center" wrapText="1"/>
    </xf>
    <xf numFmtId="1" fontId="4" fillId="0" borderId="30" xfId="0" applyNumberFormat="1" applyFont="1" applyFill="1" applyBorder="1" applyAlignment="1">
      <alignment horizontal="center" vertical="center" wrapText="1" shrinkToFit="1"/>
    </xf>
    <xf numFmtId="0" fontId="0" fillId="0" borderId="0" xfId="0" applyAlignment="1">
      <alignment horizontal="center" vertical="center"/>
    </xf>
    <xf numFmtId="0" fontId="73" fillId="0" borderId="0" xfId="0" applyFont="1" applyFill="1" applyAlignment="1">
      <alignment horizontal="center"/>
    </xf>
    <xf numFmtId="0" fontId="70" fillId="0" borderId="0" xfId="0" applyFont="1" applyFill="1" applyAlignment="1">
      <alignment horizontal="left"/>
    </xf>
    <xf numFmtId="4" fontId="35" fillId="3" borderId="63" xfId="92" applyNumberFormat="1" applyFont="1" applyFill="1" applyBorder="1" applyAlignment="1" applyProtection="1">
      <alignment horizontal="center" vertical="center"/>
    </xf>
    <xf numFmtId="0" fontId="75" fillId="0" borderId="12" xfId="92" applyNumberFormat="1" applyFont="1" applyFill="1" applyBorder="1" applyAlignment="1" applyProtection="1">
      <alignment vertical="center" wrapText="1"/>
    </xf>
    <xf numFmtId="0" fontId="63" fillId="0" borderId="0" xfId="92" applyFont="1" applyFill="1" applyBorder="1" applyAlignment="1">
      <alignment horizontal="center" vertical="center" wrapText="1"/>
    </xf>
    <xf numFmtId="0" fontId="12" fillId="0" borderId="0" xfId="4" applyFill="1" applyAlignment="1">
      <alignment vertical="top"/>
    </xf>
    <xf numFmtId="0" fontId="79" fillId="0" borderId="0" xfId="4" applyFont="1"/>
    <xf numFmtId="0" fontId="67" fillId="0" borderId="0" xfId="4" applyFont="1"/>
    <xf numFmtId="0" fontId="78" fillId="0" borderId="81" xfId="4" applyFont="1" applyFill="1" applyBorder="1" applyAlignment="1">
      <alignment horizontal="center" vertical="center" wrapText="1"/>
    </xf>
    <xf numFmtId="49" fontId="27" fillId="0" borderId="61" xfId="0" applyNumberFormat="1" applyFont="1" applyFill="1" applyBorder="1" applyAlignment="1">
      <alignment vertical="top" wrapText="1"/>
    </xf>
    <xf numFmtId="49" fontId="27" fillId="2" borderId="61" xfId="0" applyNumberFormat="1" applyFont="1" applyFill="1" applyBorder="1" applyAlignment="1">
      <alignment vertical="top" wrapText="1"/>
    </xf>
    <xf numFmtId="164" fontId="29" fillId="0" borderId="61" xfId="2" applyNumberFormat="1" applyFont="1" applyFill="1" applyBorder="1" applyAlignment="1" applyProtection="1">
      <alignment vertical="center"/>
    </xf>
    <xf numFmtId="1" fontId="29" fillId="0" borderId="61" xfId="2" applyNumberFormat="1" applyFont="1" applyFill="1" applyBorder="1" applyAlignment="1" applyProtection="1">
      <alignment horizontal="center" vertical="center"/>
    </xf>
    <xf numFmtId="166" fontId="27" fillId="0" borderId="61" xfId="2" applyNumberFormat="1" applyFont="1" applyFill="1" applyBorder="1" applyAlignment="1">
      <alignment vertical="center"/>
    </xf>
    <xf numFmtId="10" fontId="29" fillId="0" borderId="61" xfId="2" applyNumberFormat="1" applyFont="1" applyFill="1" applyBorder="1">
      <alignment vertical="center"/>
    </xf>
    <xf numFmtId="0" fontId="29" fillId="0" borderId="61" xfId="2" applyNumberFormat="1" applyFont="1" applyFill="1" applyBorder="1" applyAlignment="1" applyProtection="1">
      <alignment horizontal="center" vertical="center" wrapText="1"/>
    </xf>
    <xf numFmtId="0" fontId="27" fillId="0" borderId="19" xfId="0" applyFont="1" applyFill="1" applyBorder="1" applyAlignment="1">
      <alignment horizontal="center" vertical="center"/>
    </xf>
    <xf numFmtId="164" fontId="29" fillId="0" borderId="61" xfId="2" applyNumberFormat="1" applyFont="1" applyFill="1" applyBorder="1" applyAlignment="1" applyProtection="1">
      <alignment horizontal="center" vertical="center"/>
    </xf>
    <xf numFmtId="0" fontId="4" fillId="0" borderId="0" xfId="0" applyFont="1" applyAlignment="1">
      <alignment horizontal="center"/>
    </xf>
    <xf numFmtId="0" fontId="4" fillId="0" borderId="0" xfId="0" applyFont="1"/>
    <xf numFmtId="0" fontId="79" fillId="0" borderId="0" xfId="0" applyFont="1"/>
    <xf numFmtId="0" fontId="67" fillId="0" borderId="0" xfId="0" applyFont="1" applyAlignment="1">
      <alignment horizontal="center"/>
    </xf>
    <xf numFmtId="0" fontId="67" fillId="0" borderId="0" xfId="0" applyFont="1"/>
    <xf numFmtId="4" fontId="10" fillId="0" borderId="0"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4" fillId="0" borderId="0" xfId="0" applyFont="1" applyFill="1" applyBorder="1" applyAlignment="1">
      <alignment horizontal="left"/>
    </xf>
    <xf numFmtId="0" fontId="4" fillId="0" borderId="3" xfId="0" applyFont="1" applyFill="1" applyBorder="1"/>
    <xf numFmtId="0" fontId="0" fillId="0" borderId="3" xfId="0" applyFill="1" applyBorder="1"/>
    <xf numFmtId="0" fontId="0" fillId="0" borderId="38" xfId="0" applyFill="1" applyBorder="1"/>
    <xf numFmtId="0" fontId="0" fillId="0" borderId="83" xfId="0" applyFill="1" applyBorder="1"/>
    <xf numFmtId="0" fontId="12" fillId="0" borderId="83" xfId="0" applyFont="1" applyFill="1" applyBorder="1"/>
    <xf numFmtId="0" fontId="11" fillId="0" borderId="0" xfId="0" applyFont="1" applyFill="1" applyBorder="1" applyAlignment="1">
      <alignment horizontal="center" vertical="center"/>
    </xf>
    <xf numFmtId="0" fontId="4"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4" fillId="0" borderId="15"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49" fontId="5" fillId="0" borderId="12" xfId="0" applyNumberFormat="1" applyFont="1" applyFill="1" applyBorder="1" applyAlignment="1">
      <alignment horizontal="center" vertical="center"/>
    </xf>
    <xf numFmtId="49" fontId="8" fillId="0" borderId="13" xfId="0" applyNumberFormat="1" applyFont="1" applyFill="1" applyBorder="1" applyAlignment="1">
      <alignment horizontal="center" vertical="center"/>
    </xf>
    <xf numFmtId="4" fontId="8" fillId="0" borderId="16" xfId="0" applyNumberFormat="1" applyFont="1" applyFill="1" applyBorder="1" applyAlignment="1">
      <alignment horizontal="center" vertical="center" wrapText="1"/>
    </xf>
    <xf numFmtId="4" fontId="8" fillId="0" borderId="13" xfId="0" applyNumberFormat="1" applyFont="1" applyFill="1" applyBorder="1" applyAlignment="1">
      <alignment horizontal="center" vertical="center" wrapText="1"/>
    </xf>
    <xf numFmtId="4" fontId="8" fillId="0" borderId="14"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12" fillId="0" borderId="0" xfId="0" applyFont="1" applyFill="1" applyBorder="1" applyAlignment="1">
      <alignment horizontal="left"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4" fontId="10" fillId="0" borderId="17" xfId="0" applyNumberFormat="1" applyFont="1" applyFill="1" applyBorder="1" applyAlignment="1">
      <alignment horizontal="center" vertical="center" wrapText="1"/>
    </xf>
    <xf numFmtId="4" fontId="10" fillId="0" borderId="18" xfId="0" applyNumberFormat="1" applyFont="1" applyFill="1" applyBorder="1" applyAlignment="1">
      <alignment horizontal="center" vertical="center" wrapText="1"/>
    </xf>
    <xf numFmtId="4" fontId="10" fillId="0" borderId="16" xfId="0" applyNumberFormat="1" applyFont="1" applyFill="1" applyBorder="1" applyAlignment="1">
      <alignment horizontal="center" vertical="center" wrapText="1"/>
    </xf>
    <xf numFmtId="4" fontId="10" fillId="0" borderId="13" xfId="0" applyNumberFormat="1" applyFont="1" applyFill="1" applyBorder="1" applyAlignment="1">
      <alignment horizontal="center" vertical="center" wrapText="1"/>
    </xf>
    <xf numFmtId="0" fontId="7" fillId="0" borderId="0" xfId="0" applyFont="1" applyBorder="1" applyAlignment="1">
      <alignment horizontal="left" wrapText="1"/>
    </xf>
    <xf numFmtId="0" fontId="7" fillId="0" borderId="3" xfId="0" applyFont="1" applyBorder="1" applyAlignment="1">
      <alignment horizontal="left"/>
    </xf>
    <xf numFmtId="0" fontId="12" fillId="0" borderId="3" xfId="0" applyFont="1" applyFill="1" applyBorder="1" applyAlignment="1">
      <alignment horizontal="left" vertical="center" wrapText="1"/>
    </xf>
    <xf numFmtId="0" fontId="4" fillId="0" borderId="1" xfId="0" applyFont="1" applyFill="1" applyBorder="1" applyAlignment="1">
      <alignment horizontal="left" vertical="center"/>
    </xf>
    <xf numFmtId="0" fontId="14" fillId="0" borderId="1" xfId="0" applyFont="1" applyBorder="1" applyAlignment="1">
      <alignment horizontal="left"/>
    </xf>
    <xf numFmtId="0" fontId="3"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 fillId="0" borderId="5" xfId="0" applyFont="1" applyFill="1" applyBorder="1" applyAlignment="1">
      <alignment horizontal="left" wrapText="1"/>
    </xf>
    <xf numFmtId="0" fontId="4" fillId="0" borderId="0" xfId="0" applyFont="1" applyFill="1" applyBorder="1" applyAlignment="1">
      <alignment horizontal="left" wrapText="1"/>
    </xf>
    <xf numFmtId="0" fontId="4" fillId="0" borderId="6" xfId="0" applyFont="1" applyFill="1" applyBorder="1" applyAlignment="1">
      <alignment horizontal="center" wrapText="1"/>
    </xf>
    <xf numFmtId="0" fontId="4" fillId="0" borderId="0" xfId="0" applyFont="1" applyFill="1" applyBorder="1" applyAlignment="1">
      <alignment horizontal="left" vertical="center"/>
    </xf>
    <xf numFmtId="0" fontId="4" fillId="0" borderId="5" xfId="0" applyFont="1" applyFill="1" applyBorder="1" applyAlignment="1">
      <alignment horizontal="center"/>
    </xf>
    <xf numFmtId="0" fontId="4" fillId="0" borderId="0" xfId="0" applyFont="1" applyFill="1" applyBorder="1" applyAlignment="1">
      <alignment horizontal="center"/>
    </xf>
    <xf numFmtId="0" fontId="4" fillId="0" borderId="6" xfId="0" applyFont="1" applyFill="1" applyBorder="1" applyAlignment="1">
      <alignment horizontal="center"/>
    </xf>
    <xf numFmtId="0" fontId="65" fillId="0" borderId="5" xfId="0" applyFont="1" applyFill="1" applyBorder="1" applyAlignment="1">
      <alignment horizontal="center" vertical="center"/>
    </xf>
    <xf numFmtId="0" fontId="65" fillId="0" borderId="0" xfId="0" applyFont="1" applyFill="1" applyBorder="1" applyAlignment="1">
      <alignment horizontal="center" vertical="center"/>
    </xf>
    <xf numFmtId="0" fontId="65" fillId="0" borderId="7" xfId="0" applyFont="1" applyFill="1" applyBorder="1" applyAlignment="1">
      <alignment horizontal="center" vertical="center"/>
    </xf>
    <xf numFmtId="0" fontId="65" fillId="0" borderId="1" xfId="0" applyFont="1" applyFill="1" applyBorder="1" applyAlignment="1">
      <alignment horizontal="center" vertical="center"/>
    </xf>
    <xf numFmtId="0" fontId="65" fillId="0" borderId="6" xfId="0" applyFont="1" applyFill="1" applyBorder="1" applyAlignment="1">
      <alignment horizontal="center" vertical="center"/>
    </xf>
    <xf numFmtId="0" fontId="65" fillId="0" borderId="8" xfId="0" applyFont="1" applyFill="1" applyBorder="1" applyAlignment="1">
      <alignment horizontal="center" vertical="center"/>
    </xf>
    <xf numFmtId="0" fontId="4" fillId="0" borderId="36" xfId="0" applyFont="1" applyFill="1" applyBorder="1" applyAlignment="1">
      <alignment horizontal="left" vertical="center"/>
    </xf>
    <xf numFmtId="0" fontId="66" fillId="0" borderId="34" xfId="0" applyFont="1" applyFill="1" applyBorder="1" applyAlignment="1">
      <alignment horizontal="center" vertical="center"/>
    </xf>
    <xf numFmtId="0" fontId="4" fillId="0" borderId="34" xfId="0" applyFont="1" applyFill="1" applyBorder="1" applyAlignment="1">
      <alignment horizontal="left" vertical="center"/>
    </xf>
    <xf numFmtId="0" fontId="6" fillId="0" borderId="1" xfId="0" applyFont="1" applyFill="1" applyBorder="1" applyAlignment="1">
      <alignment horizontal="left" vertical="center" wrapText="1"/>
    </xf>
    <xf numFmtId="0" fontId="66" fillId="0" borderId="1" xfId="0" applyFont="1" applyFill="1" applyBorder="1" applyAlignment="1">
      <alignment horizontal="center" vertical="center" wrapText="1"/>
    </xf>
    <xf numFmtId="0" fontId="4" fillId="0" borderId="29" xfId="0" applyFont="1" applyFill="1" applyBorder="1" applyAlignment="1">
      <alignment horizontal="left" vertical="center"/>
    </xf>
    <xf numFmtId="0" fontId="6" fillId="0" borderId="29"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66" fillId="2" borderId="29" xfId="0" applyFont="1" applyFill="1" applyBorder="1" applyAlignment="1">
      <alignment horizontal="center" vertical="center" wrapText="1"/>
    </xf>
    <xf numFmtId="0" fontId="4" fillId="0" borderId="18" xfId="0" applyFont="1" applyFill="1" applyBorder="1" applyAlignment="1">
      <alignment horizontal="left" vertical="center" wrapText="1"/>
    </xf>
    <xf numFmtId="0" fontId="66" fillId="2" borderId="18" xfId="0" applyFont="1" applyFill="1" applyBorder="1" applyAlignment="1">
      <alignment horizontal="center" vertical="center"/>
    </xf>
    <xf numFmtId="0" fontId="4" fillId="0" borderId="5" xfId="0" applyFont="1" applyBorder="1" applyAlignment="1">
      <alignment horizontal="left" vertical="top" wrapText="1"/>
    </xf>
    <xf numFmtId="0" fontId="4" fillId="0" borderId="0" xfId="0" applyFont="1" applyBorder="1" applyAlignment="1">
      <alignment horizontal="left" vertical="top" wrapText="1"/>
    </xf>
    <xf numFmtId="0" fontId="4" fillId="0" borderId="6" xfId="0" applyFont="1" applyBorder="1" applyAlignment="1">
      <alignment horizontal="left" vertical="top" wrapText="1"/>
    </xf>
    <xf numFmtId="4" fontId="10" fillId="0" borderId="26" xfId="0" applyNumberFormat="1" applyFont="1" applyFill="1" applyBorder="1" applyAlignment="1">
      <alignment horizontal="center" vertical="center" wrapText="1"/>
    </xf>
    <xf numFmtId="0" fontId="0" fillId="0" borderId="16" xfId="0" applyBorder="1" applyAlignment="1">
      <alignment horizontal="center" vertical="center" wrapText="1"/>
    </xf>
    <xf numFmtId="4" fontId="10" fillId="0" borderId="14" xfId="0" applyNumberFormat="1" applyFont="1" applyFill="1" applyBorder="1" applyAlignment="1">
      <alignment horizontal="center" vertical="center" wrapText="1"/>
    </xf>
    <xf numFmtId="0" fontId="4" fillId="0" borderId="34" xfId="0" applyFont="1" applyFill="1" applyBorder="1" applyAlignment="1">
      <alignment horizontal="left" vertical="center" wrapText="1"/>
    </xf>
    <xf numFmtId="0" fontId="4" fillId="0" borderId="22" xfId="0" applyFont="1" applyFill="1" applyBorder="1" applyAlignment="1">
      <alignment horizontal="left" vertical="center"/>
    </xf>
    <xf numFmtId="0" fontId="4" fillId="0" borderId="23" xfId="0" applyFont="1" applyFill="1" applyBorder="1" applyAlignment="1">
      <alignment horizontal="left" vertical="center"/>
    </xf>
    <xf numFmtId="0" fontId="66" fillId="0" borderId="23" xfId="0" applyFont="1" applyBorder="1" applyAlignment="1">
      <alignment horizontal="center" vertical="center"/>
    </xf>
    <xf numFmtId="0" fontId="0" fillId="0" borderId="28" xfId="0" applyBorder="1" applyAlignment="1">
      <alignment horizontal="left" vertical="center"/>
    </xf>
    <xf numFmtId="0" fontId="0" fillId="0" borderId="29" xfId="0" applyBorder="1" applyAlignment="1">
      <alignment horizontal="left" vertical="center"/>
    </xf>
    <xf numFmtId="0" fontId="4" fillId="0" borderId="23" xfId="0" applyFont="1" applyBorder="1" applyAlignment="1">
      <alignment horizontal="left" vertical="center"/>
    </xf>
    <xf numFmtId="0" fontId="4" fillId="0" borderId="34" xfId="0" applyFont="1" applyBorder="1" applyAlignment="1">
      <alignment horizontal="left" vertical="center"/>
    </xf>
    <xf numFmtId="0" fontId="4" fillId="0" borderId="22" xfId="0" applyFont="1" applyFill="1" applyBorder="1" applyAlignment="1">
      <alignment horizontal="center" vertical="center" wrapText="1"/>
    </xf>
    <xf numFmtId="0" fontId="12" fillId="0" borderId="23" xfId="0" applyFont="1" applyBorder="1" applyAlignment="1">
      <alignment horizontal="center" vertical="center" wrapText="1"/>
    </xf>
    <xf numFmtId="0" fontId="12" fillId="0" borderId="15" xfId="0" applyFont="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0" xfId="0" applyFont="1" applyFill="1" applyBorder="1" applyAlignment="1">
      <alignment horizontal="left"/>
    </xf>
    <xf numFmtId="0" fontId="19" fillId="0" borderId="3" xfId="0" applyFont="1" applyFill="1" applyBorder="1" applyAlignment="1">
      <alignment horizontal="left" vertical="top" wrapText="1"/>
    </xf>
    <xf numFmtId="0" fontId="58" fillId="0" borderId="3" xfId="0" applyFont="1" applyFill="1" applyBorder="1" applyAlignment="1">
      <alignment horizontal="left" vertical="top" wrapText="1"/>
    </xf>
    <xf numFmtId="0" fontId="58" fillId="0" borderId="4" xfId="0" applyFont="1" applyFill="1" applyBorder="1" applyAlignment="1">
      <alignment horizontal="left" vertical="top" wrapText="1"/>
    </xf>
    <xf numFmtId="0" fontId="58" fillId="0" borderId="1" xfId="0" applyFont="1" applyFill="1" applyBorder="1" applyAlignment="1">
      <alignment horizontal="left" vertical="top" wrapText="1"/>
    </xf>
    <xf numFmtId="0" fontId="58" fillId="0" borderId="8" xfId="0" applyFont="1" applyFill="1" applyBorder="1" applyAlignment="1">
      <alignment horizontal="left" vertical="top" wrapText="1"/>
    </xf>
    <xf numFmtId="0" fontId="4" fillId="0" borderId="3" xfId="0" applyFont="1" applyFill="1" applyBorder="1" applyAlignment="1">
      <alignment horizontal="left" vertical="center" wrapText="1"/>
    </xf>
    <xf numFmtId="0" fontId="17" fillId="0" borderId="3" xfId="0" applyFont="1" applyFill="1" applyBorder="1" applyAlignment="1">
      <alignment horizontal="left"/>
    </xf>
    <xf numFmtId="0" fontId="4" fillId="0" borderId="3" xfId="0" applyFont="1" applyFill="1" applyBorder="1" applyAlignment="1">
      <alignment horizontal="left"/>
    </xf>
    <xf numFmtId="0" fontId="6" fillId="0" borderId="0" xfId="0" applyFont="1" applyFill="1" applyBorder="1" applyAlignment="1">
      <alignment horizontal="left" vertical="center"/>
    </xf>
    <xf numFmtId="0" fontId="66" fillId="0" borderId="0" xfId="0" applyFont="1" applyFill="1" applyBorder="1" applyAlignment="1">
      <alignment horizontal="left" vertical="center"/>
    </xf>
    <xf numFmtId="0" fontId="66" fillId="0" borderId="6" xfId="0" applyFont="1" applyFill="1" applyBorder="1" applyAlignment="1">
      <alignment horizontal="left" vertical="center"/>
    </xf>
    <xf numFmtId="49" fontId="66" fillId="0" borderId="5" xfId="0" applyNumberFormat="1" applyFont="1" applyFill="1" applyBorder="1" applyAlignment="1">
      <alignment horizontal="center" vertical="center"/>
    </xf>
    <xf numFmtId="49" fontId="4" fillId="0" borderId="0"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xf>
    <xf numFmtId="49" fontId="4" fillId="0" borderId="7"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49" fontId="4" fillId="0" borderId="8" xfId="0" applyNumberFormat="1" applyFont="1" applyFill="1" applyBorder="1" applyAlignment="1">
      <alignment horizontal="center" vertical="center"/>
    </xf>
    <xf numFmtId="0" fontId="66" fillId="0" borderId="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8" xfId="0" applyFont="1" applyFill="1" applyBorder="1" applyAlignment="1">
      <alignment horizontal="center" vertical="center"/>
    </xf>
    <xf numFmtId="0" fontId="66" fillId="0" borderId="1" xfId="0" applyFont="1" applyFill="1" applyBorder="1" applyAlignment="1">
      <alignment horizontal="left" vertical="center"/>
    </xf>
    <xf numFmtId="0" fontId="66" fillId="0" borderId="8" xfId="0" applyFont="1" applyFill="1" applyBorder="1" applyAlignment="1">
      <alignment horizontal="left" vertical="center"/>
    </xf>
    <xf numFmtId="0" fontId="4" fillId="0" borderId="18" xfId="0" applyFont="1" applyBorder="1" applyAlignment="1">
      <alignment horizontal="left" vertical="center"/>
    </xf>
    <xf numFmtId="0" fontId="11" fillId="0" borderId="0" xfId="0" applyFont="1" applyFill="1" applyAlignment="1">
      <alignment horizontal="left"/>
    </xf>
    <xf numFmtId="0" fontId="11" fillId="0" borderId="1" xfId="0" applyFont="1" applyFill="1" applyBorder="1" applyAlignment="1">
      <alignment horizontal="left"/>
    </xf>
    <xf numFmtId="0" fontId="74" fillId="0" borderId="0" xfId="0" applyFont="1" applyFill="1" applyAlignment="1">
      <alignment horizontal="left"/>
    </xf>
    <xf numFmtId="0" fontId="9" fillId="0" borderId="0" xfId="0" applyFont="1" applyFill="1" applyAlignment="1">
      <alignment horizontal="center"/>
    </xf>
    <xf numFmtId="0" fontId="22" fillId="0" borderId="0" xfId="0" applyFont="1" applyFill="1" applyAlignment="1">
      <alignment horizontal="center"/>
    </xf>
    <xf numFmtId="0" fontId="23" fillId="0" borderId="0" xfId="0" applyFont="1" applyFill="1" applyAlignment="1">
      <alignment horizontal="center"/>
    </xf>
    <xf numFmtId="0" fontId="0" fillId="0" borderId="0" xfId="0" applyFill="1" applyAlignment="1">
      <alignment horizontal="center"/>
    </xf>
    <xf numFmtId="0" fontId="23" fillId="0" borderId="0" xfId="0" applyFont="1" applyFill="1" applyBorder="1" applyAlignment="1">
      <alignment horizontal="center"/>
    </xf>
    <xf numFmtId="0" fontId="11" fillId="0" borderId="5" xfId="0" applyFont="1" applyFill="1" applyBorder="1" applyAlignment="1">
      <alignment horizontal="left"/>
    </xf>
    <xf numFmtId="0" fontId="11" fillId="0" borderId="0" xfId="0" applyFont="1" applyFill="1" applyBorder="1" applyAlignment="1">
      <alignment horizontal="left"/>
    </xf>
    <xf numFmtId="0" fontId="4" fillId="0" borderId="0" xfId="0" applyFont="1" applyFill="1" applyAlignment="1">
      <alignment horizontal="left" vertical="center" wrapText="1"/>
    </xf>
    <xf numFmtId="0" fontId="12" fillId="0" borderId="0" xfId="0" applyFont="1" applyFill="1" applyAlignment="1">
      <alignment vertical="top" wrapText="1"/>
    </xf>
    <xf numFmtId="0" fontId="0" fillId="0" borderId="0" xfId="0" applyFill="1" applyAlignment="1">
      <alignment vertical="top" wrapText="1"/>
    </xf>
    <xf numFmtId="0" fontId="0" fillId="0" borderId="0" xfId="0" applyAlignment="1">
      <alignment wrapText="1"/>
    </xf>
    <xf numFmtId="0" fontId="27" fillId="0" borderId="42"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60"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75" xfId="0" applyFont="1" applyBorder="1" applyAlignment="1">
      <alignment horizontal="center" vertical="center" wrapText="1"/>
    </xf>
    <xf numFmtId="0" fontId="27" fillId="0" borderId="72" xfId="0" applyFont="1" applyBorder="1" applyAlignment="1">
      <alignment horizontal="center" vertical="center" wrapText="1"/>
    </xf>
    <xf numFmtId="0" fontId="59" fillId="0" borderId="0" xfId="0" applyFont="1" applyFill="1" applyBorder="1" applyAlignment="1">
      <alignment horizontal="left" wrapText="1"/>
    </xf>
    <xf numFmtId="0" fontId="59" fillId="0" borderId="0" xfId="0" applyFont="1" applyFill="1" applyBorder="1" applyAlignment="1">
      <alignment horizontal="left"/>
    </xf>
    <xf numFmtId="0" fontId="27" fillId="0" borderId="74" xfId="0" applyFont="1" applyBorder="1" applyAlignment="1">
      <alignment horizontal="center" vertical="center" wrapText="1"/>
    </xf>
    <xf numFmtId="0" fontId="27" fillId="0" borderId="70"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42" xfId="0" applyFont="1" applyBorder="1" applyAlignment="1">
      <alignment horizontal="center" vertical="center"/>
    </xf>
    <xf numFmtId="0" fontId="27" fillId="0" borderId="59" xfId="0" applyFont="1" applyBorder="1" applyAlignment="1">
      <alignment horizontal="center" vertical="center"/>
    </xf>
    <xf numFmtId="0" fontId="27" fillId="0" borderId="60" xfId="0" applyFont="1" applyBorder="1" applyAlignment="1">
      <alignment horizontal="center" vertical="center"/>
    </xf>
    <xf numFmtId="0" fontId="27" fillId="0" borderId="42" xfId="0" applyFont="1" applyBorder="1" applyAlignment="1">
      <alignment vertical="center" wrapText="1"/>
    </xf>
    <xf numFmtId="0" fontId="27" fillId="0" borderId="59" xfId="0" applyFont="1" applyBorder="1" applyAlignment="1">
      <alignment vertical="center" wrapText="1"/>
    </xf>
    <xf numFmtId="0" fontId="27" fillId="0" borderId="60" xfId="0" applyFont="1" applyBorder="1" applyAlignment="1">
      <alignment vertical="center" wrapText="1"/>
    </xf>
    <xf numFmtId="0" fontId="26" fillId="0" borderId="54" xfId="0" applyFont="1" applyBorder="1" applyAlignment="1">
      <alignment horizontal="left" vertical="center"/>
    </xf>
    <xf numFmtId="0" fontId="26" fillId="0" borderId="0" xfId="0" applyFont="1" applyBorder="1" applyAlignment="1">
      <alignment horizontal="left" vertical="center"/>
    </xf>
    <xf numFmtId="0" fontId="26" fillId="0" borderId="55" xfId="0" applyFont="1" applyBorder="1" applyAlignment="1">
      <alignment horizontal="left" vertical="center"/>
    </xf>
    <xf numFmtId="0" fontId="25" fillId="0" borderId="52" xfId="0" applyFont="1" applyFill="1" applyBorder="1" applyAlignment="1">
      <alignment horizontal="center" vertical="center" wrapText="1"/>
    </xf>
    <xf numFmtId="0" fontId="25" fillId="0" borderId="49" xfId="0" applyFont="1" applyFill="1" applyBorder="1" applyAlignment="1">
      <alignment horizontal="center" vertical="center" wrapText="1"/>
    </xf>
    <xf numFmtId="0" fontId="25" fillId="0" borderId="53" xfId="0" applyFont="1" applyFill="1" applyBorder="1" applyAlignment="1">
      <alignment horizontal="center" vertical="center" wrapText="1"/>
    </xf>
    <xf numFmtId="0" fontId="69" fillId="0" borderId="50" xfId="0" applyFont="1" applyBorder="1" applyAlignment="1">
      <alignment horizontal="center"/>
    </xf>
    <xf numFmtId="0" fontId="69" fillId="0" borderId="34" xfId="0" applyFont="1" applyBorder="1" applyAlignment="1">
      <alignment horizontal="center"/>
    </xf>
    <xf numFmtId="0" fontId="69" fillId="0" borderId="51" xfId="0" applyFont="1" applyBorder="1" applyAlignment="1">
      <alignment horizontal="center"/>
    </xf>
    <xf numFmtId="0" fontId="71" fillId="0" borderId="52" xfId="0" applyFont="1" applyFill="1" applyBorder="1" applyAlignment="1">
      <alignment horizontal="left" vertical="center" wrapText="1"/>
    </xf>
    <xf numFmtId="0" fontId="71" fillId="0" borderId="49" xfId="0" applyFont="1" applyFill="1" applyBorder="1" applyAlignment="1">
      <alignment horizontal="left" vertical="center" wrapText="1"/>
    </xf>
    <xf numFmtId="0" fontId="71" fillId="0" borderId="53" xfId="0" applyFont="1" applyFill="1" applyBorder="1" applyAlignment="1">
      <alignment horizontal="left" vertical="center" wrapText="1"/>
    </xf>
    <xf numFmtId="0" fontId="25" fillId="0" borderId="52" xfId="0" applyFont="1" applyBorder="1" applyAlignment="1">
      <alignment horizontal="center" vertical="center" wrapText="1"/>
    </xf>
    <xf numFmtId="0" fontId="25" fillId="0" borderId="49" xfId="0" applyFont="1" applyBorder="1" applyAlignment="1">
      <alignment horizontal="center" vertical="center" wrapText="1"/>
    </xf>
    <xf numFmtId="0" fontId="25" fillId="0" borderId="53" xfId="0" applyFont="1" applyBorder="1" applyAlignment="1">
      <alignment horizontal="center" vertical="center" wrapText="1"/>
    </xf>
    <xf numFmtId="0" fontId="66" fillId="0" borderId="54" xfId="0" applyFont="1" applyBorder="1" applyAlignment="1">
      <alignment horizontal="left" vertical="center"/>
    </xf>
    <xf numFmtId="0" fontId="66" fillId="0" borderId="0" xfId="0" applyFont="1" applyBorder="1" applyAlignment="1">
      <alignment horizontal="left" vertical="center"/>
    </xf>
    <xf numFmtId="0" fontId="66" fillId="0" borderId="55" xfId="0" applyFont="1" applyBorder="1" applyAlignment="1">
      <alignment horizontal="left" vertical="center"/>
    </xf>
    <xf numFmtId="0" fontId="25" fillId="0" borderId="56"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57" xfId="0" applyFont="1" applyBorder="1" applyAlignment="1">
      <alignment horizontal="center" vertical="center" wrapText="1"/>
    </xf>
    <xf numFmtId="0" fontId="33" fillId="0" borderId="0" xfId="92" applyFont="1" applyAlignment="1">
      <alignment horizontal="left" vertical="center"/>
    </xf>
    <xf numFmtId="0" fontId="34" fillId="10" borderId="7" xfId="92" applyNumberFormat="1" applyFont="1" applyFill="1" applyBorder="1" applyAlignment="1" applyProtection="1">
      <alignment horizontal="center" vertical="center" wrapText="1"/>
    </xf>
    <xf numFmtId="0" fontId="34" fillId="10" borderId="1" xfId="92" applyNumberFormat="1" applyFont="1" applyFill="1" applyBorder="1" applyAlignment="1" applyProtection="1">
      <alignment horizontal="center" vertical="center" wrapText="1"/>
    </xf>
    <xf numFmtId="0" fontId="34" fillId="10" borderId="8" xfId="92" applyNumberFormat="1" applyFont="1" applyFill="1" applyBorder="1" applyAlignment="1" applyProtection="1">
      <alignment horizontal="center" vertical="center" wrapText="1"/>
    </xf>
    <xf numFmtId="0" fontId="34" fillId="4" borderId="7" xfId="92" applyNumberFormat="1" applyFont="1" applyFill="1" applyBorder="1" applyAlignment="1" applyProtection="1">
      <alignment horizontal="center" vertical="center" wrapText="1"/>
    </xf>
    <xf numFmtId="0" fontId="34" fillId="4" borderId="1" xfId="92" applyNumberFormat="1" applyFont="1" applyFill="1" applyBorder="1" applyAlignment="1" applyProtection="1">
      <alignment horizontal="center" vertical="center" wrapText="1"/>
    </xf>
    <xf numFmtId="0" fontId="34" fillId="4" borderId="8" xfId="92" applyNumberFormat="1" applyFont="1" applyFill="1" applyBorder="1" applyAlignment="1" applyProtection="1">
      <alignment horizontal="center" vertical="center" wrapText="1"/>
    </xf>
    <xf numFmtId="0" fontId="34" fillId="6" borderId="28" xfId="92" applyNumberFormat="1" applyFont="1" applyFill="1" applyBorder="1" applyAlignment="1" applyProtection="1">
      <alignment horizontal="center" vertical="center" wrapText="1"/>
    </xf>
    <xf numFmtId="0" fontId="34" fillId="6" borderId="29" xfId="92" applyNumberFormat="1" applyFont="1" applyFill="1" applyBorder="1" applyAlignment="1" applyProtection="1">
      <alignment horizontal="center" vertical="center" wrapText="1"/>
    </xf>
    <xf numFmtId="0" fontId="15" fillId="0" borderId="30" xfId="92" applyBorder="1" applyAlignment="1">
      <alignment horizontal="center" vertical="center" wrapText="1"/>
    </xf>
    <xf numFmtId="0" fontId="34" fillId="8" borderId="28" xfId="92" applyNumberFormat="1" applyFont="1" applyFill="1" applyBorder="1" applyAlignment="1" applyProtection="1">
      <alignment horizontal="center" vertical="center" wrapText="1"/>
    </xf>
    <xf numFmtId="0" fontId="34" fillId="8" borderId="29" xfId="92" applyNumberFormat="1" applyFont="1" applyFill="1" applyBorder="1" applyAlignment="1" applyProtection="1">
      <alignment horizontal="center" vertical="center" wrapText="1"/>
    </xf>
    <xf numFmtId="0" fontId="34" fillId="3" borderId="28" xfId="92" applyNumberFormat="1" applyFont="1" applyFill="1" applyBorder="1" applyAlignment="1" applyProtection="1">
      <alignment horizontal="center" vertical="center" wrapText="1"/>
    </xf>
    <xf numFmtId="0" fontId="34" fillId="3" borderId="29" xfId="92" applyNumberFormat="1" applyFont="1" applyFill="1" applyBorder="1" applyAlignment="1" applyProtection="1">
      <alignment horizontal="center" vertical="center" wrapText="1"/>
    </xf>
    <xf numFmtId="0" fontId="34" fillId="3" borderId="30" xfId="92" applyNumberFormat="1" applyFont="1" applyFill="1" applyBorder="1" applyAlignment="1" applyProtection="1">
      <alignment horizontal="center" vertical="center" wrapText="1"/>
    </xf>
    <xf numFmtId="0" fontId="15" fillId="10" borderId="28" xfId="92" applyNumberFormat="1" applyFont="1" applyFill="1" applyBorder="1" applyAlignment="1" applyProtection="1">
      <alignment horizontal="center" vertical="center" wrapText="1"/>
    </xf>
    <xf numFmtId="0" fontId="15" fillId="10" borderId="29" xfId="92" applyNumberFormat="1" applyFont="1" applyFill="1" applyBorder="1" applyAlignment="1" applyProtection="1">
      <alignment horizontal="center" vertical="center" wrapText="1"/>
    </xf>
    <xf numFmtId="0" fontId="15" fillId="10" borderId="30" xfId="92" applyNumberFormat="1" applyFont="1" applyFill="1" applyBorder="1" applyAlignment="1" applyProtection="1">
      <alignment horizontal="center" vertical="center" wrapText="1"/>
    </xf>
    <xf numFmtId="0" fontId="15" fillId="4" borderId="28" xfId="92" applyNumberFormat="1" applyFont="1" applyFill="1" applyBorder="1" applyAlignment="1" applyProtection="1">
      <alignment horizontal="center" vertical="center" wrapText="1"/>
    </xf>
    <xf numFmtId="0" fontId="15" fillId="4" borderId="29" xfId="92" applyNumberFormat="1" applyFont="1" applyFill="1" applyBorder="1" applyAlignment="1" applyProtection="1">
      <alignment horizontal="center" vertical="center" wrapText="1"/>
    </xf>
    <xf numFmtId="0" fontId="15" fillId="4" borderId="30" xfId="92" applyNumberFormat="1" applyFont="1" applyFill="1" applyBorder="1" applyAlignment="1" applyProtection="1">
      <alignment horizontal="center" vertical="center" wrapText="1"/>
    </xf>
    <xf numFmtId="0" fontId="15" fillId="6" borderId="28" xfId="92" applyNumberFormat="1" applyFont="1" applyFill="1" applyBorder="1" applyAlignment="1" applyProtection="1">
      <alignment horizontal="center" vertical="center" wrapText="1"/>
    </xf>
    <xf numFmtId="0" fontId="15" fillId="6" borderId="29" xfId="92" applyNumberFormat="1" applyFont="1" applyFill="1" applyBorder="1" applyAlignment="1" applyProtection="1">
      <alignment horizontal="center" vertical="center" wrapText="1"/>
    </xf>
    <xf numFmtId="0" fontId="15" fillId="0" borderId="30" xfId="92" applyFont="1" applyBorder="1" applyAlignment="1">
      <alignment horizontal="center" vertical="center" wrapText="1"/>
    </xf>
    <xf numFmtId="0" fontId="15" fillId="8" borderId="28" xfId="92" applyNumberFormat="1" applyFont="1" applyFill="1" applyBorder="1" applyAlignment="1" applyProtection="1">
      <alignment horizontal="center" vertical="center" wrapText="1"/>
    </xf>
    <xf numFmtId="0" fontId="15" fillId="8" borderId="29" xfId="92" applyNumberFormat="1" applyFont="1" applyFill="1" applyBorder="1" applyAlignment="1" applyProtection="1">
      <alignment horizontal="center" vertical="center" wrapText="1"/>
    </xf>
    <xf numFmtId="0" fontId="15" fillId="3" borderId="28" xfId="92" applyNumberFormat="1" applyFont="1" applyFill="1" applyBorder="1" applyAlignment="1" applyProtection="1">
      <alignment horizontal="center" vertical="center" wrapText="1"/>
    </xf>
    <xf numFmtId="0" fontId="15" fillId="3" borderId="29" xfId="92" applyNumberFormat="1" applyFont="1" applyFill="1" applyBorder="1" applyAlignment="1" applyProtection="1">
      <alignment horizontal="center" vertical="center" wrapText="1"/>
    </xf>
    <xf numFmtId="0" fontId="15" fillId="3" borderId="30" xfId="92" applyNumberFormat="1" applyFont="1" applyFill="1" applyBorder="1" applyAlignment="1" applyProtection="1">
      <alignment horizontal="center" vertical="center" wrapText="1"/>
    </xf>
    <xf numFmtId="0" fontId="15" fillId="3" borderId="33" xfId="92" applyFill="1" applyBorder="1">
      <alignment vertical="center"/>
    </xf>
    <xf numFmtId="0" fontId="15" fillId="3" borderId="35" xfId="92" applyFill="1" applyBorder="1">
      <alignment vertical="center"/>
    </xf>
    <xf numFmtId="0" fontId="35" fillId="5" borderId="12" xfId="92" applyNumberFormat="1" applyFont="1" applyFill="1" applyBorder="1" applyAlignment="1" applyProtection="1">
      <alignment horizontal="center" vertical="center" wrapText="1"/>
    </xf>
    <xf numFmtId="0" fontId="35" fillId="5" borderId="13" xfId="92" applyNumberFormat="1" applyFont="1" applyFill="1" applyBorder="1" applyAlignment="1" applyProtection="1">
      <alignment horizontal="center" vertical="center" wrapText="1"/>
    </xf>
    <xf numFmtId="0" fontId="35" fillId="0" borderId="67" xfId="92" applyNumberFormat="1" applyFont="1" applyFill="1" applyBorder="1" applyAlignment="1" applyProtection="1">
      <alignment horizontal="center" vertical="center" wrapText="1"/>
    </xf>
    <xf numFmtId="0" fontId="35" fillId="5" borderId="73" xfId="92" applyNumberFormat="1" applyFont="1" applyFill="1" applyBorder="1" applyAlignment="1" applyProtection="1">
      <alignment horizontal="center" vertical="center" wrapText="1"/>
    </xf>
    <xf numFmtId="0" fontId="38" fillId="12" borderId="28" xfId="92" applyNumberFormat="1" applyFont="1" applyFill="1" applyBorder="1" applyAlignment="1" applyProtection="1">
      <alignment horizontal="center" vertical="center" wrapText="1"/>
    </xf>
    <xf numFmtId="0" fontId="38" fillId="12" borderId="29" xfId="92" applyNumberFormat="1" applyFont="1" applyFill="1" applyBorder="1" applyAlignment="1" applyProtection="1">
      <alignment horizontal="center" vertical="center" wrapText="1"/>
    </xf>
    <xf numFmtId="0" fontId="38" fillId="12" borderId="30" xfId="92" applyNumberFormat="1" applyFont="1" applyFill="1" applyBorder="1" applyAlignment="1" applyProtection="1">
      <alignment horizontal="center" vertical="center" wrapText="1"/>
    </xf>
    <xf numFmtId="0" fontId="60" fillId="0" borderId="3" xfId="92" applyNumberFormat="1" applyFont="1" applyFill="1" applyBorder="1" applyAlignment="1" applyProtection="1">
      <alignment horizontal="left" vertical="center" wrapText="1"/>
    </xf>
    <xf numFmtId="0" fontId="61" fillId="0" borderId="3" xfId="0" applyFont="1" applyBorder="1" applyAlignment="1">
      <alignment horizontal="left" vertical="center" wrapText="1"/>
    </xf>
    <xf numFmtId="0" fontId="35" fillId="9" borderId="26" xfId="92" applyNumberFormat="1" applyFont="1" applyFill="1" applyBorder="1" applyAlignment="1" applyProtection="1">
      <alignment horizontal="center" vertical="center"/>
    </xf>
    <xf numFmtId="0" fontId="0" fillId="0" borderId="81" xfId="0" applyBorder="1" applyAlignment="1">
      <alignment horizontal="center" vertical="center"/>
    </xf>
    <xf numFmtId="0" fontId="34" fillId="4" borderId="28" xfId="92" applyNumberFormat="1" applyFont="1" applyFill="1" applyBorder="1" applyAlignment="1" applyProtection="1">
      <alignment horizontal="center" vertical="center"/>
    </xf>
    <xf numFmtId="0" fontId="34" fillId="4" borderId="29" xfId="92" applyNumberFormat="1" applyFont="1" applyFill="1" applyBorder="1" applyAlignment="1" applyProtection="1">
      <alignment horizontal="center" vertical="center"/>
    </xf>
    <xf numFmtId="0" fontId="34" fillId="4" borderId="30" xfId="92" applyNumberFormat="1" applyFont="1" applyFill="1" applyBorder="1" applyAlignment="1" applyProtection="1">
      <alignment horizontal="center" vertical="center"/>
    </xf>
    <xf numFmtId="2" fontId="34" fillId="0" borderId="3" xfId="0" applyNumberFormat="1" applyFont="1" applyFill="1" applyBorder="1" applyAlignment="1" applyProtection="1">
      <alignment horizontal="left" vertical="center" wrapText="1"/>
    </xf>
    <xf numFmtId="0" fontId="35" fillId="5" borderId="9" xfId="92" applyNumberFormat="1" applyFont="1" applyFill="1" applyBorder="1" applyAlignment="1" applyProtection="1">
      <alignment horizontal="center" vertical="center" wrapText="1"/>
    </xf>
    <xf numFmtId="0" fontId="35" fillId="5" borderId="10" xfId="92" applyNumberFormat="1" applyFont="1" applyFill="1" applyBorder="1" applyAlignment="1" applyProtection="1">
      <alignment horizontal="center" vertical="center" wrapText="1"/>
    </xf>
    <xf numFmtId="0" fontId="35" fillId="6" borderId="63" xfId="92" applyNumberFormat="1" applyFont="1" applyFill="1" applyBorder="1" applyAlignment="1" applyProtection="1">
      <alignment horizontal="center" vertical="center" wrapText="1"/>
    </xf>
    <xf numFmtId="0" fontId="35" fillId="7" borderId="65" xfId="92" applyNumberFormat="1" applyFont="1" applyFill="1" applyBorder="1" applyAlignment="1" applyProtection="1">
      <alignment horizontal="center" vertical="center" wrapText="1"/>
    </xf>
    <xf numFmtId="0" fontId="35" fillId="7" borderId="61" xfId="92" applyNumberFormat="1" applyFont="1" applyFill="1" applyBorder="1" applyAlignment="1" applyProtection="1">
      <alignment horizontal="center" vertical="center" wrapText="1"/>
    </xf>
    <xf numFmtId="0" fontId="35" fillId="8" borderId="67" xfId="92" applyNumberFormat="1" applyFont="1" applyFill="1" applyBorder="1" applyAlignment="1" applyProtection="1">
      <alignment horizontal="center" vertical="center" wrapText="1"/>
    </xf>
    <xf numFmtId="0" fontId="35" fillId="3" borderId="22" xfId="92" applyNumberFormat="1" applyFont="1" applyFill="1" applyBorder="1" applyAlignment="1" applyProtection="1">
      <alignment horizontal="center" vertical="center"/>
    </xf>
    <xf numFmtId="0" fontId="0" fillId="0" borderId="25" xfId="0" applyBorder="1" applyAlignment="1">
      <alignment horizontal="center" vertical="center"/>
    </xf>
    <xf numFmtId="0" fontId="35" fillId="9" borderId="33" xfId="92" applyNumberFormat="1" applyFont="1" applyFill="1" applyBorder="1" applyAlignment="1" applyProtection="1">
      <alignment horizontal="center" vertical="center"/>
    </xf>
    <xf numFmtId="0" fontId="0" fillId="0" borderId="35" xfId="0" applyBorder="1" applyAlignment="1">
      <alignment horizontal="center" vertical="center"/>
    </xf>
    <xf numFmtId="0" fontId="78" fillId="2" borderId="22" xfId="4" applyFont="1" applyFill="1" applyBorder="1" applyAlignment="1">
      <alignment horizontal="left" vertical="top" wrapText="1"/>
    </xf>
    <xf numFmtId="0" fontId="78" fillId="2" borderId="84" xfId="4" applyFont="1" applyFill="1" applyBorder="1" applyAlignment="1">
      <alignment horizontal="left" vertical="top" wrapText="1"/>
    </xf>
    <xf numFmtId="0" fontId="42" fillId="0" borderId="33" xfId="4" applyFont="1" applyFill="1" applyBorder="1" applyAlignment="1">
      <alignment horizontal="center" wrapText="1"/>
    </xf>
    <xf numFmtId="0" fontId="42" fillId="0" borderId="85" xfId="4" applyFont="1" applyFill="1" applyBorder="1" applyAlignment="1">
      <alignment horizontal="center" wrapText="1"/>
    </xf>
    <xf numFmtId="0" fontId="42" fillId="0" borderId="26" xfId="4" applyFont="1" applyFill="1" applyBorder="1" applyAlignment="1">
      <alignment horizontal="center"/>
    </xf>
    <xf numFmtId="0" fontId="42" fillId="0" borderId="82" xfId="4" applyFont="1" applyFill="1" applyBorder="1" applyAlignment="1">
      <alignment horizontal="center"/>
    </xf>
    <xf numFmtId="0" fontId="42" fillId="0" borderId="28" xfId="4" applyFont="1" applyFill="1" applyBorder="1" applyAlignment="1">
      <alignment horizontal="left" vertical="top" wrapText="1"/>
    </xf>
    <xf numFmtId="0" fontId="42" fillId="0" borderId="86" xfId="4" applyFont="1" applyFill="1" applyBorder="1" applyAlignment="1">
      <alignment horizontal="left" vertical="top" wrapText="1"/>
    </xf>
    <xf numFmtId="0" fontId="40" fillId="0" borderId="0" xfId="4" applyFont="1" applyAlignment="1">
      <alignment horizontal="center" vertical="center"/>
    </xf>
    <xf numFmtId="0" fontId="76" fillId="0" borderId="28" xfId="4" applyFont="1" applyBorder="1" applyAlignment="1">
      <alignment horizontal="center" vertical="center" wrapText="1"/>
    </xf>
    <xf numFmtId="0" fontId="42" fillId="0" borderId="30" xfId="4" applyFont="1" applyBorder="1" applyAlignment="1">
      <alignment horizontal="center" vertical="center" wrapText="1"/>
    </xf>
    <xf numFmtId="0" fontId="77" fillId="0" borderId="28" xfId="4" applyFont="1" applyBorder="1" applyAlignment="1">
      <alignment horizontal="center" vertical="center" wrapText="1"/>
    </xf>
    <xf numFmtId="0" fontId="77" fillId="0" borderId="30" xfId="4" applyFont="1" applyBorder="1" applyAlignment="1">
      <alignment horizontal="center" vertical="center" wrapText="1"/>
    </xf>
    <xf numFmtId="0" fontId="44" fillId="0" borderId="68" xfId="4" applyFont="1" applyBorder="1" applyAlignment="1">
      <alignment horizontal="justify" vertical="center" wrapText="1"/>
    </xf>
    <xf numFmtId="0" fontId="43" fillId="0" borderId="38" xfId="4" applyFont="1" applyBorder="1" applyAlignment="1">
      <alignment horizontal="center" vertical="center" wrapText="1"/>
    </xf>
    <xf numFmtId="0" fontId="43" fillId="0" borderId="39" xfId="4" applyFont="1" applyBorder="1" applyAlignment="1">
      <alignment horizontal="center" vertical="center" wrapText="1"/>
    </xf>
    <xf numFmtId="0" fontId="43" fillId="0" borderId="2" xfId="4" applyFont="1" applyBorder="1" applyAlignment="1">
      <alignment horizontal="left" vertical="center" wrapText="1"/>
    </xf>
    <xf numFmtId="0" fontId="43" fillId="0" borderId="4" xfId="4" applyFont="1" applyBorder="1" applyAlignment="1">
      <alignment horizontal="left" vertical="center" wrapText="1"/>
    </xf>
    <xf numFmtId="0" fontId="43" fillId="0" borderId="7" xfId="4" applyFont="1" applyBorder="1" applyAlignment="1">
      <alignment horizontal="left" vertical="center" wrapText="1"/>
    </xf>
    <xf numFmtId="0" fontId="43" fillId="0" borderId="8" xfId="4" applyFont="1" applyBorder="1" applyAlignment="1">
      <alignment horizontal="left" vertical="center" wrapText="1"/>
    </xf>
    <xf numFmtId="0" fontId="26" fillId="0" borderId="56" xfId="0" applyFont="1" applyBorder="1" applyAlignment="1">
      <alignment horizontal="left" vertical="center"/>
    </xf>
    <xf numFmtId="0" fontId="26" fillId="0" borderId="36" xfId="0" applyFont="1" applyBorder="1" applyAlignment="1">
      <alignment horizontal="left" vertical="center"/>
    </xf>
    <xf numFmtId="0" fontId="26" fillId="0" borderId="57" xfId="0" applyFont="1" applyBorder="1" applyAlignment="1">
      <alignment horizontal="left" vertical="center"/>
    </xf>
    <xf numFmtId="0" fontId="82" fillId="0" borderId="50" xfId="0" applyFont="1" applyBorder="1" applyAlignment="1">
      <alignment horizontal="center" vertical="center" wrapText="1"/>
    </xf>
    <xf numFmtId="0" fontId="82" fillId="0" borderId="34" xfId="0" applyFont="1" applyBorder="1" applyAlignment="1">
      <alignment horizontal="center" vertical="center" wrapText="1"/>
    </xf>
    <xf numFmtId="0" fontId="82" fillId="0" borderId="51" xfId="0" applyFont="1" applyBorder="1" applyAlignment="1">
      <alignment horizontal="center" vertical="center" wrapText="1"/>
    </xf>
    <xf numFmtId="0" fontId="26" fillId="0" borderId="52" xfId="0" applyFont="1" applyBorder="1" applyAlignment="1">
      <alignment horizontal="left" vertical="center" wrapText="1"/>
    </xf>
    <xf numFmtId="0" fontId="26" fillId="0" borderId="49" xfId="0" applyFont="1" applyBorder="1" applyAlignment="1">
      <alignment horizontal="left" vertical="center" wrapText="1"/>
    </xf>
    <xf numFmtId="0" fontId="26" fillId="0" borderId="53" xfId="0" applyFont="1" applyBorder="1" applyAlignment="1">
      <alignment horizontal="left" vertical="center" wrapText="1"/>
    </xf>
    <xf numFmtId="0" fontId="81" fillId="0" borderId="56" xfId="0" applyFont="1" applyBorder="1" applyAlignment="1">
      <alignment horizontal="center" vertical="center" wrapText="1"/>
    </xf>
    <xf numFmtId="0" fontId="81" fillId="0" borderId="36" xfId="0" applyFont="1" applyBorder="1" applyAlignment="1">
      <alignment horizontal="center" vertical="center" wrapText="1"/>
    </xf>
    <xf numFmtId="0" fontId="81" fillId="0" borderId="57" xfId="0" applyFont="1" applyBorder="1" applyAlignment="1">
      <alignment horizontal="center" vertical="center" wrapText="1"/>
    </xf>
    <xf numFmtId="0" fontId="27" fillId="0" borderId="58" xfId="0" applyFont="1" applyBorder="1" applyAlignment="1">
      <alignment horizontal="center" vertical="center" wrapText="1"/>
    </xf>
    <xf numFmtId="0" fontId="27" fillId="0" borderId="58" xfId="0" applyFont="1" applyBorder="1" applyAlignment="1">
      <alignment horizontal="center" vertical="center"/>
    </xf>
    <xf numFmtId="0" fontId="67" fillId="0" borderId="0" xfId="0" applyFont="1" applyAlignment="1">
      <alignment vertical="top" wrapText="1"/>
    </xf>
    <xf numFmtId="0" fontId="67" fillId="0" borderId="0" xfId="0" applyFont="1" applyAlignment="1">
      <alignment wrapText="1"/>
    </xf>
    <xf numFmtId="0" fontId="4" fillId="0" borderId="0" xfId="0" applyFont="1" applyAlignment="1">
      <alignment vertical="top" wrapText="1"/>
    </xf>
  </cellXfs>
  <cellStyles count="179">
    <cellStyle name=" 1" xfId="6"/>
    <cellStyle name="_107,109" xfId="7"/>
    <cellStyle name="_107,109_S.P.  LISTOPAD 2010" xfId="8"/>
    <cellStyle name="_PoSV_SO 29-34-61 - 07-2009 - FRAM - FINAL " xfId="9"/>
    <cellStyle name="_PoSV_SO 29-34-61 - 07-2009 - FRAM - FINAL  2" xfId="10"/>
    <cellStyle name="_PoSV_SO 29-34-61 - 07-2009 - FRAM - FINAL  3" xfId="11"/>
    <cellStyle name="_PoSV_SO 29-34-61 - 07-2009 - FRAM - FINAL _ZBV - III_33810 Vodoteč přes obec Semtěš km 9,000 - 10,000 - pro KSÚS 31.5.2014 pracovní" xfId="12"/>
    <cellStyle name="_VZOR     PoSV    ZBIROH-ROKYCANY" xfId="13"/>
    <cellStyle name="_VZOR     PoSV    ZBIROH-ROKYCANY_S.P.  LISTOPAD 2010" xfId="14"/>
    <cellStyle name="CenaJednPolozky" xfId="15"/>
    <cellStyle name="CenaJednPolozky 2" xfId="16"/>
    <cellStyle name="CenaJednPolozky 3" xfId="17"/>
    <cellStyle name="CenaPolozkyCelk" xfId="18"/>
    <cellStyle name="CenaPolozkyCelk 2" xfId="19"/>
    <cellStyle name="CenaPolozkyCelk 3" xfId="20"/>
    <cellStyle name="CenaPolozkyHZSCelk" xfId="21"/>
    <cellStyle name="CenaPolozkyHZSCelk 2" xfId="22"/>
    <cellStyle name="CisloOddilu" xfId="23"/>
    <cellStyle name="CisloOddilu 2" xfId="24"/>
    <cellStyle name="CisloOddilu 3" xfId="25"/>
    <cellStyle name="CisloPolozky" xfId="26"/>
    <cellStyle name="CisloPolozky 2" xfId="27"/>
    <cellStyle name="CisloPolozky 3" xfId="28"/>
    <cellStyle name="CisloSpecif" xfId="29"/>
    <cellStyle name="Currency 2" xfId="94"/>
    <cellStyle name="Currency 2 2" xfId="95"/>
    <cellStyle name="Currency 3" xfId="96"/>
    <cellStyle name="Currency 3 2" xfId="97"/>
    <cellStyle name="čárky 2" xfId="98"/>
    <cellStyle name="Dezimal [0]_fa_d_do" xfId="30"/>
    <cellStyle name="Dezimal_fa_d_do" xfId="31"/>
    <cellStyle name="Excel Built-in Normal" xfId="32"/>
    <cellStyle name="Excel Built-in Normal 2" xfId="99"/>
    <cellStyle name="Excel Built-in Normal 3" xfId="100"/>
    <cellStyle name="Font_Arial_10" xfId="101"/>
    <cellStyle name="HmotnJednPolozky" xfId="33"/>
    <cellStyle name="HmotnJednPolozky 2" xfId="34"/>
    <cellStyle name="HmotnJednPolozky 3" xfId="35"/>
    <cellStyle name="HmotnPolozkyCelk" xfId="36"/>
    <cellStyle name="HmotnPolozkyCelk 2" xfId="37"/>
    <cellStyle name="HmotnPolozkyCelk 3" xfId="38"/>
    <cellStyle name="kolonky" xfId="39"/>
    <cellStyle name="kolonky 2" xfId="40"/>
    <cellStyle name="Měna 2" xfId="41"/>
    <cellStyle name="Měna 2 2" xfId="102"/>
    <cellStyle name="Měna 2 2 2" xfId="103"/>
    <cellStyle name="Měna 2 2 2 2" xfId="104"/>
    <cellStyle name="Měna 2 2 3" xfId="105"/>
    <cellStyle name="Měna 2 2 3 2" xfId="106"/>
    <cellStyle name="Měna 2 2 4" xfId="107"/>
    <cellStyle name="Měna 2 2 4 2" xfId="108"/>
    <cellStyle name="Měna 2 2 5" xfId="109"/>
    <cellStyle name="Měna 2 3" xfId="110"/>
    <cellStyle name="Měna 2 3 2" xfId="111"/>
    <cellStyle name="Měna 2 4" xfId="112"/>
    <cellStyle name="Měna 2 4 2" xfId="113"/>
    <cellStyle name="Měna 2 5" xfId="114"/>
    <cellStyle name="Měna 2 5 2" xfId="115"/>
    <cellStyle name="Měna 2 6" xfId="116"/>
    <cellStyle name="Měna 3" xfId="117"/>
    <cellStyle name="Měna 3 2" xfId="118"/>
    <cellStyle name="Měna 3 2 2" xfId="119"/>
    <cellStyle name="Měna 3 2 2 2" xfId="120"/>
    <cellStyle name="Měna 3 2 3" xfId="121"/>
    <cellStyle name="Měna 3 2 3 2" xfId="122"/>
    <cellStyle name="Měna 3 2 4" xfId="123"/>
    <cellStyle name="Měna 3 2 4 2" xfId="124"/>
    <cellStyle name="Měna 3 2 5" xfId="125"/>
    <cellStyle name="Měna 3 3" xfId="126"/>
    <cellStyle name="Měna 3 3 2" xfId="127"/>
    <cellStyle name="Měna 3 4" xfId="128"/>
    <cellStyle name="Měna 3 4 2" xfId="129"/>
    <cellStyle name="Měna 3 5" xfId="130"/>
    <cellStyle name="Měna 3 5 2" xfId="131"/>
    <cellStyle name="Měna 3 6" xfId="132"/>
    <cellStyle name="Měna 4" xfId="133"/>
    <cellStyle name="Měna 4 2" xfId="134"/>
    <cellStyle name="Měna 4 2 2" xfId="135"/>
    <cellStyle name="Měna 4 3" xfId="136"/>
    <cellStyle name="Měna 4 3 2" xfId="137"/>
    <cellStyle name="Měna 4 4" xfId="138"/>
    <cellStyle name="Měna 4 4 2" xfId="139"/>
    <cellStyle name="Měna 4 5" xfId="140"/>
    <cellStyle name="Měna 5" xfId="141"/>
    <cellStyle name="Měna 5 2" xfId="142"/>
    <cellStyle name="Měna 6" xfId="143"/>
    <cellStyle name="Měna 6 2" xfId="144"/>
    <cellStyle name="Měna 7" xfId="145"/>
    <cellStyle name="měny 2" xfId="146"/>
    <cellStyle name="měny 2 2" xfId="147"/>
    <cellStyle name="MJPolozky" xfId="42"/>
    <cellStyle name="MJPolozky 2" xfId="43"/>
    <cellStyle name="MJPolozky 3" xfId="44"/>
    <cellStyle name="MnozstviPolozky" xfId="45"/>
    <cellStyle name="MnozstviPolozky 2" xfId="46"/>
    <cellStyle name="MnozstviPolozky 3" xfId="47"/>
    <cellStyle name="Název 2" xfId="148"/>
    <cellStyle name="NazevOddilu" xfId="48"/>
    <cellStyle name="NazevPolozky" xfId="49"/>
    <cellStyle name="NazevPolozky 2" xfId="50"/>
    <cellStyle name="NazevPolozky 3" xfId="51"/>
    <cellStyle name="NazevSouctuOddilu" xfId="52"/>
    <cellStyle name="NazevSouctuOddilu 2" xfId="53"/>
    <cellStyle name="Normal 2" xfId="149"/>
    <cellStyle name="Normal_6-Faktura" xfId="1"/>
    <cellStyle name="Normální" xfId="0" builtinId="0"/>
    <cellStyle name="Normální 10" xfId="54"/>
    <cellStyle name="normální 10 2" xfId="150"/>
    <cellStyle name="Normální 11" xfId="93"/>
    <cellStyle name="Normální 12" xfId="151"/>
    <cellStyle name="Normální 13" xfId="152"/>
    <cellStyle name="Normální 14" xfId="153"/>
    <cellStyle name="Normální 15" xfId="154"/>
    <cellStyle name="Normální 16" xfId="176"/>
    <cellStyle name="Normální 2" xfId="3"/>
    <cellStyle name="Normální 2 2" xfId="55"/>
    <cellStyle name="Normální 2 3" xfId="4"/>
    <cellStyle name="Normální 2 3 2" xfId="56"/>
    <cellStyle name="Normální 2 4" xfId="92"/>
    <cellStyle name="Normální 3" xfId="2"/>
    <cellStyle name="Normální 3 2" xfId="155"/>
    <cellStyle name="normální 3 2 2" xfId="156"/>
    <cellStyle name="normální 3 2 2 2" xfId="157"/>
    <cellStyle name="Normální 4" xfId="5"/>
    <cellStyle name="Normální 4 2" xfId="178"/>
    <cellStyle name="Normální 4 3" xfId="177"/>
    <cellStyle name="Normální 5" xfId="57"/>
    <cellStyle name="Normální 5 2" xfId="58"/>
    <cellStyle name="Normální 6" xfId="59"/>
    <cellStyle name="Normální 6 2" xfId="60"/>
    <cellStyle name="Normální 6 5" xfId="61"/>
    <cellStyle name="Normální 6 5 2" xfId="62"/>
    <cellStyle name="Normální 6 5 2 2" xfId="63"/>
    <cellStyle name="Normální 6 5 2 2 2" xfId="158"/>
    <cellStyle name="Normální 6 5 2 3" xfId="159"/>
    <cellStyle name="Normální 6 5 2 3 2" xfId="160"/>
    <cellStyle name="Normální 6 5 2 4" xfId="161"/>
    <cellStyle name="Normální 6 5 3" xfId="64"/>
    <cellStyle name="Normální 6 5 3 2" xfId="65"/>
    <cellStyle name="Normální 6 5 3 2 2" xfId="162"/>
    <cellStyle name="Normální 6 5 3 3" xfId="163"/>
    <cellStyle name="Normální 6 5 4" xfId="66"/>
    <cellStyle name="Normální 6 5 4 2" xfId="67"/>
    <cellStyle name="Normální 6 5 4 2 2" xfId="164"/>
    <cellStyle name="Normální 6 5 4 3" xfId="165"/>
    <cellStyle name="Normální 6 5 5" xfId="68"/>
    <cellStyle name="Normální 6 5 5 2" xfId="166"/>
    <cellStyle name="Normální 6 5 6" xfId="167"/>
    <cellStyle name="Normální 7" xfId="69"/>
    <cellStyle name="Normální 7 2" xfId="168"/>
    <cellStyle name="normální 8" xfId="70"/>
    <cellStyle name="normální 9" xfId="71"/>
    <cellStyle name="normální 9 2" xfId="72"/>
    <cellStyle name="Percent 2" xfId="169"/>
    <cellStyle name="Percent 3" xfId="170"/>
    <cellStyle name="PoradCisloPolozky" xfId="73"/>
    <cellStyle name="PoradCisloPolozky 2" xfId="74"/>
    <cellStyle name="PoradCisloPolozky 3" xfId="75"/>
    <cellStyle name="procent 2" xfId="171"/>
    <cellStyle name="procent 3" xfId="172"/>
    <cellStyle name="procent 4" xfId="173"/>
    <cellStyle name="SAPBEXstdItem" xfId="76"/>
    <cellStyle name="SAPBEXstdItem 2" xfId="77"/>
    <cellStyle name="SoucetHmotOddilu" xfId="78"/>
    <cellStyle name="SoucetHmotOddilu 2" xfId="79"/>
    <cellStyle name="SoucetMontaziOddilu" xfId="80"/>
    <cellStyle name="SoucetMontaziOddilu 2" xfId="81"/>
    <cellStyle name="Standard_fa_d_do" xfId="82"/>
    <cellStyle name="Styl 1" xfId="83"/>
    <cellStyle name="ţ_x001d_đÍ%–ýť&amp;‰ý_x000b__x0008_˙_x0008_Ô_x0009__x0007__x0001__x0001_" xfId="84"/>
    <cellStyle name="ţ_x001d_đÍ%–ýť&amp;‰ý_x000b__x0008_˙_x0008_Ô_x0009__x0007__x0001__x0001_ 2" xfId="85"/>
    <cellStyle name="ţ_x001d_đÍ%–ýť&amp;‰ý_x000b__x0008_˙_x0008_Ô_x0009__x0007__x0001__x0001_ 3" xfId="86"/>
    <cellStyle name="ţ_x001d_đÍ%–ýť&amp;‰ý_x000b__x0008_˙_x0008_Ô_x0009__x0007__x0001__x0001_ 4" xfId="87"/>
    <cellStyle name="text" xfId="174"/>
    <cellStyle name="texttucne" xfId="175"/>
    <cellStyle name="TonazSute" xfId="88"/>
    <cellStyle name="TonazSute 2" xfId="89"/>
    <cellStyle name="Währung [0]_fa_d_do" xfId="90"/>
    <cellStyle name="Währung_fa_d_do" xfId="91"/>
  </cellStyles>
  <dxfs count="0"/>
  <tableStyles count="0" defaultTableStyle="TableStyleMedium9" defaultPivotStyle="PivotStyleLight16"/>
  <colors>
    <mruColors>
      <color rgb="FFFFD96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IRA/Dokumenty/MIRA/PR&#193;CE/V&#205;CE%20-%20M&#201;N&#282;%20PR&#193;CE%20-%20&#218;ST&#205;/Dokumenty/Fa%20&#268;.Velenice/Pokusy/1%20Fa%2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ata%20aplikaci/TEMP/BOHUMIN/VZOR/vzorov&#253;%20rozpo&#269;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Documents%20and%20Settings\miroslav.straka\Dokumenty\PR&#193;CE%202009\PLAN&#193;%20-%20CHEB\SO%2066-33-01%20%20CHODOV&#193;%20PLAN&#193;%20-%20M.L&#193;ZN&#282;\PROTOKOLY%20r.09\BOHUMIN\VZOR\vzorov&#253;%20rozpo&#269;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ocuments%20and%20Settings/miroslav.straka/Dokumenty/PR&#193;CE%202009/PLAN&#193;%20-%20CHEB/SO%2066-33-01%20%20CHODOV&#193;%20PLAN&#193;%20-%20M.L&#193;ZN&#282;/PROTOKOLY%20r.09/BOHUMIN/VZOR/vzorov&#253;%20rozpo&#269;e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___PRACE___/ZALOHA/Pr&#225;ce/ZBV/M&#283;ln&#237;k%20-%20ZBV%20&#269;.%2017.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polecny\spolecna\Documents%20and%20Settings\Martin\Local%20Settings\Temporary%20Internet%20Files\Content.IE5\33TFFLSW\Se&#353;it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kumenty\Fa%20&#268;.Velenice\Pokusy\1%20Fa%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MIRA/Dokumenty/MIRA/PR&#193;CE/V&#205;CE%20-%20M&#201;N&#282;%20PR&#193;CE%20-%20&#218;ST&#205;/Dokumenty/Fa%20&#268;.Velenice/Fa%20%20&#268;.%20Velenice%209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kumenty\Fa%20&#268;.Velenice\Fa%20%20&#268;.%20Velenice%209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Data%20aplikaci\TEMP\BOHUMIN\VZOR\vzorov&#253;%20rozpo&#269;e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CUME~1\JAN~1.VRA\LOCALS~1\Temp\michal&#353;&#237;f\Zm&#283;nov&#253;%20list%202\Zm&#283;novv&#253;%20list%20&#269;.%2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MIRA/Dokumenty/MIRA/PR&#193;CE/V&#205;CE%20-%20M&#201;N&#282;%20PR&#193;CE%20-%20&#218;ST&#205;/DOCUME~1/JAN~1.VRA/LOCALS~1/Temp/michal&#353;&#237;f/Zm&#283;nov&#253;%20list%202/Zm&#283;novv&#253;%20list%20&#26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Documents%20and%20Settings\403.USKMH\Local%20Settings\Temporary%20Internet%20Files\OLK8\Data%20aplikaci\TEMP\BOHUMIN\VZOR\vzorov&#253;%20rozpo&#269;e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403.USKMH/Local%20Settings/Temporary%20Internet%20Files/OLK8/Data%20aplikaci/TEMP/BOHUMIN/VZOR/vzorov&#253;%20rozpo&#269;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denční list změny stavby"/>
      <sheetName val="Zápis o změně SO"/>
      <sheetName val="Přehled dokladů"/>
      <sheetName val="Přehled změn stavby"/>
      <sheetName val="Prehled kategorizace"/>
    </sheetNames>
    <sheetDataSet>
      <sheetData sheetId="0">
        <row r="4">
          <cell r="C4" t="str">
            <v>I/9, I/16 Mělník, obchvat 1. stavba ,EV.Č.: 373560, ISPROFIN: 3271111120</v>
          </cell>
        </row>
      </sheetData>
      <sheetData sheetId="1"/>
      <sheetData sheetId="2"/>
      <sheetData sheetId="3"/>
      <sheetData sheetId="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Osová Bítýška</v>
          </cell>
        </row>
      </sheetData>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 val="Modul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 val="Modul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kty a ceny celk"/>
      <sheetName val="objekty a ceny"/>
      <sheetName val="10-21-01"/>
      <sheetName val="11-21-01"/>
      <sheetName val="12-21-01"/>
      <sheetName val="13-21-01"/>
      <sheetName val="14-21-01"/>
      <sheetName val="14-21-03"/>
      <sheetName val="14-21-04"/>
      <sheetName val="15-21-01"/>
      <sheetName val="15-21-03"/>
      <sheetName val="16-21-01"/>
      <sheetName val="16-21-03"/>
      <sheetName val="17-21-0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kty a ceny celk"/>
      <sheetName val="objekty a ceny"/>
      <sheetName val="10-21-01"/>
      <sheetName val="11-21-01"/>
      <sheetName val="12-21-01"/>
      <sheetName val="13-21-01"/>
      <sheetName val="14-21-01"/>
      <sheetName val="14-21-03"/>
      <sheetName val="14-21-04"/>
      <sheetName val="15-21-01"/>
      <sheetName val="15-21-03"/>
      <sheetName val="16-21-01"/>
      <sheetName val="16-21-03"/>
      <sheetName val="17-21-0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refreshError="1"/>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externalLinkPath" Target="/PH/16-434-9/Mosty/17%20III_33736%20Kamenn&#233;%20mosty,%20most%20ev.&#269;.%2033736-1/ZBV/ZBV%20&#269;.%201/n&#225;vrh%201/ZBV%201/Je&#345;&#225;bek/P&#345;&#237;loha%20&#269;.%203%20-%20Z&#225;pis%20o%20projedn&#225;n&#237;_170305.xls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I46"/>
  <sheetViews>
    <sheetView topLeftCell="B22" zoomScaleNormal="100" workbookViewId="0">
      <selection activeCell="X28" sqref="X28"/>
    </sheetView>
  </sheetViews>
  <sheetFormatPr defaultRowHeight="12.75"/>
  <cols>
    <col min="1" max="1" width="1.85546875" hidden="1" customWidth="1"/>
    <col min="2" max="2" width="0.7109375" customWidth="1"/>
    <col min="3" max="3" width="2.28515625" customWidth="1"/>
    <col min="4" max="4" width="5.42578125" customWidth="1"/>
    <col min="5" max="5" width="6" customWidth="1"/>
    <col min="6" max="6" width="3.140625" customWidth="1"/>
    <col min="7" max="7" width="7.5703125" customWidth="1"/>
    <col min="8" max="8" width="5.5703125" customWidth="1"/>
    <col min="9" max="9" width="5.140625" customWidth="1"/>
    <col min="10" max="10" width="2.140625" customWidth="1"/>
    <col min="11" max="11" width="4.85546875" customWidth="1"/>
    <col min="12" max="12" width="5.7109375" customWidth="1"/>
    <col min="13" max="13" width="5.42578125" customWidth="1"/>
    <col min="14" max="14" width="4" customWidth="1"/>
    <col min="15" max="15" width="2.85546875" customWidth="1"/>
    <col min="16" max="16" width="9.85546875" customWidth="1"/>
    <col min="17" max="17" width="5.28515625" customWidth="1"/>
    <col min="18" max="18" width="5.42578125" customWidth="1"/>
    <col min="19" max="19" width="4.140625" customWidth="1"/>
    <col min="20" max="20" width="2.85546875" customWidth="1"/>
    <col min="21" max="21" width="9.85546875" customWidth="1"/>
    <col min="22" max="22" width="0.5703125" customWidth="1"/>
    <col min="23" max="23" width="5.7109375" style="28" customWidth="1"/>
    <col min="24" max="24" width="9.140625" style="28"/>
    <col min="25" max="25" width="12.7109375" style="28" bestFit="1" customWidth="1"/>
  </cols>
  <sheetData>
    <row r="1" spans="1:35" ht="22.5" customHeight="1" thickBot="1">
      <c r="C1" s="406"/>
      <c r="D1" s="406"/>
      <c r="E1" s="406"/>
      <c r="F1" s="406"/>
      <c r="G1" s="406"/>
      <c r="H1" s="406"/>
      <c r="I1" s="406"/>
      <c r="J1" s="406"/>
      <c r="K1" s="406"/>
      <c r="L1" s="406"/>
      <c r="M1" s="406"/>
      <c r="N1" s="406"/>
      <c r="O1" s="406"/>
      <c r="P1" s="406"/>
      <c r="Q1" s="406"/>
      <c r="R1" s="406"/>
      <c r="S1" s="406"/>
      <c r="T1" s="406"/>
      <c r="U1" s="406"/>
    </row>
    <row r="2" spans="1:35" ht="18">
      <c r="A2" s="2"/>
      <c r="B2" s="407" t="s">
        <v>3</v>
      </c>
      <c r="C2" s="408"/>
      <c r="D2" s="408"/>
      <c r="E2" s="408"/>
      <c r="F2" s="408"/>
      <c r="G2" s="408"/>
      <c r="H2" s="408"/>
      <c r="I2" s="408"/>
      <c r="J2" s="408"/>
      <c r="K2" s="408"/>
      <c r="L2" s="408"/>
      <c r="M2" s="408"/>
      <c r="N2" s="408"/>
      <c r="O2" s="408"/>
      <c r="P2" s="408"/>
      <c r="Q2" s="408"/>
      <c r="R2" s="408"/>
      <c r="S2" s="408"/>
      <c r="T2" s="408"/>
      <c r="U2" s="408"/>
      <c r="V2" s="409"/>
      <c r="Z2" s="28"/>
      <c r="AA2" s="28"/>
      <c r="AB2" s="28"/>
      <c r="AC2" s="28"/>
      <c r="AD2" s="28"/>
      <c r="AE2" s="28"/>
      <c r="AF2" s="28"/>
      <c r="AG2" s="28"/>
      <c r="AH2" s="28"/>
      <c r="AI2" s="28"/>
    </row>
    <row r="3" spans="1:35" ht="8.25" customHeight="1" thickBot="1">
      <c r="A3" s="5"/>
      <c r="B3" s="7"/>
      <c r="C3" s="1"/>
      <c r="D3" s="1"/>
      <c r="E3" s="1"/>
      <c r="F3" s="1"/>
      <c r="G3" s="1"/>
      <c r="H3" s="1"/>
      <c r="I3" s="1"/>
      <c r="J3" s="1"/>
      <c r="K3" s="1"/>
      <c r="L3" s="1"/>
      <c r="M3" s="1"/>
      <c r="N3" s="1"/>
      <c r="O3" s="1"/>
      <c r="P3" s="1"/>
      <c r="Q3" s="1"/>
      <c r="R3" s="1"/>
      <c r="S3" s="1"/>
      <c r="T3" s="1"/>
      <c r="U3" s="1"/>
      <c r="V3" s="8"/>
      <c r="Z3" s="28"/>
      <c r="AA3" s="28"/>
      <c r="AB3" s="28"/>
      <c r="AC3" s="28"/>
      <c r="AD3" s="28"/>
      <c r="AE3" s="28"/>
      <c r="AF3" s="28"/>
      <c r="AG3" s="28"/>
      <c r="AH3" s="28"/>
      <c r="AI3" s="28"/>
    </row>
    <row r="4" spans="1:35" ht="5.25" customHeight="1">
      <c r="A4" s="5"/>
      <c r="B4" s="2"/>
      <c r="C4" s="3"/>
      <c r="D4" s="3"/>
      <c r="E4" s="3"/>
      <c r="F4" s="3"/>
      <c r="G4" s="3"/>
      <c r="H4" s="3"/>
      <c r="I4" s="3"/>
      <c r="J4" s="3"/>
      <c r="K4" s="3"/>
      <c r="L4" s="3"/>
      <c r="M4" s="3"/>
      <c r="N4" s="3"/>
      <c r="O4" s="2"/>
      <c r="P4" s="3"/>
      <c r="Q4" s="3"/>
      <c r="R4" s="3"/>
      <c r="S4" s="4"/>
      <c r="T4" s="12"/>
      <c r="U4" s="13"/>
      <c r="V4" s="14"/>
      <c r="Z4" s="28"/>
      <c r="AA4" s="28"/>
      <c r="AB4" s="28"/>
      <c r="AC4" s="28"/>
      <c r="AD4" s="28"/>
      <c r="AE4" s="28"/>
      <c r="AF4" s="28"/>
      <c r="AG4" s="28"/>
      <c r="AH4" s="28"/>
      <c r="AI4" s="28"/>
    </row>
    <row r="5" spans="1:35" ht="12.75" customHeight="1">
      <c r="A5" s="5"/>
      <c r="B5" s="5"/>
      <c r="C5" s="413" t="s">
        <v>190</v>
      </c>
      <c r="D5" s="413"/>
      <c r="E5" s="413"/>
      <c r="F5" s="413"/>
      <c r="G5" s="413"/>
      <c r="H5" s="413"/>
      <c r="I5" s="413"/>
      <c r="J5" s="9"/>
      <c r="K5" s="11"/>
      <c r="L5" s="9"/>
      <c r="M5" s="9"/>
      <c r="N5" s="9"/>
      <c r="O5" s="410" t="s">
        <v>191</v>
      </c>
      <c r="P5" s="411"/>
      <c r="Q5" s="411"/>
      <c r="R5" s="411"/>
      <c r="S5" s="412"/>
      <c r="T5" s="414" t="s">
        <v>5</v>
      </c>
      <c r="U5" s="415"/>
      <c r="V5" s="416"/>
      <c r="Z5" s="28"/>
      <c r="AA5" s="28"/>
      <c r="AB5" s="28"/>
      <c r="AC5" s="28"/>
      <c r="AD5" s="28"/>
      <c r="AE5" s="28"/>
      <c r="AF5" s="28"/>
      <c r="AG5" s="28"/>
      <c r="AH5" s="28"/>
      <c r="AI5" s="28"/>
    </row>
    <row r="6" spans="1:35" ht="13.15" customHeight="1">
      <c r="A6" s="5"/>
      <c r="B6" s="5"/>
      <c r="C6" s="325" t="s">
        <v>204</v>
      </c>
      <c r="D6" s="316"/>
      <c r="E6" s="316"/>
      <c r="F6" s="316"/>
      <c r="G6" s="316"/>
      <c r="H6" s="316"/>
      <c r="I6" s="316"/>
      <c r="J6" s="316"/>
      <c r="K6" s="316"/>
      <c r="L6" s="316"/>
      <c r="M6" s="316"/>
      <c r="N6" s="121"/>
      <c r="O6" s="410"/>
      <c r="P6" s="411"/>
      <c r="Q6" s="411"/>
      <c r="R6" s="411"/>
      <c r="S6" s="412"/>
      <c r="T6" s="417" t="s">
        <v>201</v>
      </c>
      <c r="U6" s="418"/>
      <c r="V6" s="23"/>
      <c r="Z6" s="28"/>
      <c r="AA6" s="28"/>
      <c r="AB6" s="28"/>
      <c r="AC6" s="28"/>
      <c r="AD6" s="28"/>
      <c r="AE6" s="28"/>
      <c r="AF6" s="28"/>
      <c r="AG6" s="28"/>
      <c r="AH6" s="28"/>
      <c r="AI6" s="28"/>
    </row>
    <row r="7" spans="1:35" ht="12.75" customHeight="1">
      <c r="A7" s="5"/>
      <c r="B7" s="5"/>
      <c r="C7" s="413" t="s">
        <v>0</v>
      </c>
      <c r="D7" s="413"/>
      <c r="E7" s="413"/>
      <c r="F7" s="413"/>
      <c r="G7" s="413"/>
      <c r="H7" s="413"/>
      <c r="I7" s="413"/>
      <c r="J7" s="413"/>
      <c r="K7" s="413"/>
      <c r="L7" s="9"/>
      <c r="M7" s="9"/>
      <c r="N7" s="9"/>
      <c r="O7" s="417" t="s">
        <v>201</v>
      </c>
      <c r="P7" s="418"/>
      <c r="Q7" s="418"/>
      <c r="R7" s="418"/>
      <c r="S7" s="421"/>
      <c r="T7" s="417"/>
      <c r="U7" s="418"/>
      <c r="V7" s="23"/>
      <c r="Y7" s="313"/>
      <c r="Z7" s="28"/>
      <c r="AA7" s="28"/>
      <c r="AB7" s="28"/>
      <c r="AC7" s="28"/>
      <c r="AD7" s="28"/>
      <c r="AE7" s="28"/>
      <c r="AF7" s="28"/>
      <c r="AG7" s="28"/>
      <c r="AH7" s="28"/>
      <c r="AI7" s="28"/>
    </row>
    <row r="8" spans="1:35" ht="13.9" customHeight="1" thickBot="1">
      <c r="A8" s="5"/>
      <c r="B8" s="7"/>
      <c r="C8" s="324" t="s">
        <v>205</v>
      </c>
      <c r="D8" s="122"/>
      <c r="E8" s="122"/>
      <c r="F8" s="122"/>
      <c r="G8" s="122"/>
      <c r="H8" s="122"/>
      <c r="I8" s="122"/>
      <c r="J8" s="122"/>
      <c r="K8" s="122"/>
      <c r="L8" s="122"/>
      <c r="M8" s="122"/>
      <c r="N8" s="123"/>
      <c r="O8" s="419"/>
      <c r="P8" s="420"/>
      <c r="Q8" s="420"/>
      <c r="R8" s="420"/>
      <c r="S8" s="422"/>
      <c r="T8" s="419"/>
      <c r="U8" s="420"/>
      <c r="V8" s="24"/>
      <c r="Z8" s="28"/>
      <c r="AA8" s="28"/>
      <c r="AB8" s="28"/>
      <c r="AC8" s="28"/>
      <c r="AD8" s="28"/>
      <c r="AE8" s="28"/>
      <c r="AF8" s="28"/>
      <c r="AG8" s="28"/>
      <c r="AH8" s="28"/>
      <c r="AI8" s="28"/>
    </row>
    <row r="9" spans="1:35" ht="12.75" customHeight="1">
      <c r="A9" s="5"/>
      <c r="B9" s="5"/>
      <c r="C9" s="307"/>
      <c r="D9" s="307"/>
      <c r="E9" s="307"/>
      <c r="F9" s="307"/>
      <c r="G9" s="307"/>
      <c r="H9" s="307"/>
      <c r="I9" s="307"/>
      <c r="J9" s="307"/>
      <c r="K9" s="307"/>
      <c r="L9" s="307"/>
      <c r="M9" s="307"/>
      <c r="N9" s="307"/>
      <c r="O9" s="311"/>
      <c r="P9" s="311"/>
      <c r="Q9" s="311"/>
      <c r="R9" s="311"/>
      <c r="S9" s="311"/>
      <c r="T9" s="308"/>
      <c r="U9" s="308"/>
      <c r="V9" s="17"/>
      <c r="W9" s="274"/>
      <c r="X9" s="270"/>
      <c r="Y9" s="312"/>
      <c r="Z9" s="28"/>
      <c r="AA9" s="28"/>
      <c r="AB9" s="28"/>
      <c r="AC9" s="28"/>
      <c r="AD9" s="28"/>
      <c r="AE9" s="28"/>
      <c r="AF9" s="28"/>
      <c r="AG9" s="28"/>
      <c r="AH9" s="28"/>
      <c r="AI9" s="28"/>
    </row>
    <row r="10" spans="1:35" ht="12.75" customHeight="1">
      <c r="A10" s="5"/>
      <c r="B10" s="5"/>
      <c r="C10" s="261" t="s">
        <v>1</v>
      </c>
      <c r="D10" s="307"/>
      <c r="E10" s="307"/>
      <c r="F10" s="261" t="s">
        <v>13</v>
      </c>
      <c r="G10" s="307"/>
      <c r="H10" s="307"/>
      <c r="I10" s="307"/>
      <c r="J10" s="307"/>
      <c r="K10" s="307"/>
      <c r="L10" s="307"/>
      <c r="M10" s="307"/>
      <c r="N10" s="307"/>
      <c r="O10" s="311"/>
      <c r="P10" s="311"/>
      <c r="Q10" s="311"/>
      <c r="R10" s="311"/>
      <c r="S10" s="311"/>
      <c r="T10" s="308"/>
      <c r="U10" s="308"/>
      <c r="V10" s="17"/>
      <c r="W10" s="274"/>
      <c r="X10" s="270"/>
      <c r="Y10" s="312"/>
      <c r="Z10" s="28"/>
      <c r="AA10" s="28"/>
      <c r="AB10" s="28"/>
      <c r="AC10" s="28"/>
      <c r="AD10" s="28"/>
      <c r="AE10" s="28"/>
      <c r="AF10" s="28"/>
      <c r="AG10" s="28"/>
      <c r="AH10" s="28"/>
      <c r="AI10" s="28"/>
    </row>
    <row r="11" spans="1:35" ht="12.75" customHeight="1">
      <c r="A11" s="5"/>
      <c r="B11" s="5"/>
      <c r="C11" s="307"/>
      <c r="D11" s="307"/>
      <c r="E11" s="307"/>
      <c r="F11" s="261" t="s">
        <v>11</v>
      </c>
      <c r="G11" s="307"/>
      <c r="H11" s="307"/>
      <c r="I11" s="307"/>
      <c r="J11" s="307"/>
      <c r="K11" s="307"/>
      <c r="L11" s="307"/>
      <c r="M11" s="307"/>
      <c r="N11" s="307"/>
      <c r="O11" s="311"/>
      <c r="P11" s="311"/>
      <c r="Q11" s="311"/>
      <c r="R11" s="311"/>
      <c r="S11" s="311"/>
      <c r="T11" s="308"/>
      <c r="U11" s="308"/>
      <c r="V11" s="17"/>
      <c r="W11" s="274"/>
      <c r="X11" s="270"/>
      <c r="Y11" s="312"/>
      <c r="Z11" s="28"/>
      <c r="AA11" s="28"/>
      <c r="AB11" s="28"/>
      <c r="AC11" s="28"/>
      <c r="AD11" s="28"/>
      <c r="AE11" s="28"/>
      <c r="AF11" s="28"/>
      <c r="AG11" s="28"/>
      <c r="AH11" s="28"/>
      <c r="AI11" s="28"/>
    </row>
    <row r="12" spans="1:35" ht="12.75" customHeight="1">
      <c r="A12" s="5"/>
      <c r="B12" s="5"/>
      <c r="C12" s="307"/>
      <c r="D12" s="307"/>
      <c r="E12" s="307"/>
      <c r="F12" s="261" t="s">
        <v>188</v>
      </c>
      <c r="G12" s="27" t="s">
        <v>12</v>
      </c>
      <c r="H12" s="307"/>
      <c r="I12" s="307"/>
      <c r="J12" s="307"/>
      <c r="K12" s="307"/>
      <c r="L12" s="307"/>
      <c r="M12" s="325" t="s">
        <v>202</v>
      </c>
      <c r="N12" s="307"/>
      <c r="O12" s="311"/>
      <c r="P12" s="311"/>
      <c r="Q12" s="311"/>
      <c r="R12" s="311"/>
      <c r="S12" s="311"/>
      <c r="T12" s="308"/>
      <c r="U12" s="308"/>
      <c r="V12" s="17"/>
      <c r="W12" s="274"/>
      <c r="X12" s="270"/>
      <c r="Y12" s="314"/>
      <c r="Z12" s="315"/>
      <c r="AA12" s="315"/>
      <c r="AB12" s="315"/>
      <c r="AC12" s="315"/>
      <c r="AD12" s="315"/>
      <c r="AE12" s="315"/>
      <c r="AF12" s="315"/>
      <c r="AG12" s="315"/>
      <c r="AH12" s="315"/>
      <c r="AI12" s="69"/>
    </row>
    <row r="13" spans="1:35" ht="12.75" customHeight="1" thickBot="1">
      <c r="A13" s="5"/>
      <c r="B13" s="5"/>
      <c r="C13" s="307"/>
      <c r="D13" s="307"/>
      <c r="E13" s="307"/>
      <c r="F13" s="307"/>
      <c r="G13" s="307"/>
      <c r="H13" s="307"/>
      <c r="I13" s="307"/>
      <c r="J13" s="307"/>
      <c r="K13" s="307"/>
      <c r="L13" s="307"/>
      <c r="M13" s="307"/>
      <c r="N13" s="307"/>
      <c r="O13" s="311"/>
      <c r="P13" s="311"/>
      <c r="Q13" s="311"/>
      <c r="R13" s="311"/>
      <c r="S13" s="311"/>
      <c r="T13" s="308"/>
      <c r="U13" s="308"/>
      <c r="V13" s="17"/>
      <c r="Y13" s="315"/>
      <c r="Z13" s="69"/>
      <c r="AA13" s="69"/>
      <c r="AB13" s="69"/>
      <c r="AC13" s="69"/>
      <c r="AD13" s="69"/>
      <c r="AE13" s="69"/>
      <c r="AF13" s="69"/>
      <c r="AG13" s="69"/>
      <c r="AH13" s="69"/>
      <c r="AI13" s="69"/>
    </row>
    <row r="14" spans="1:35">
      <c r="A14" s="5"/>
      <c r="B14" s="5"/>
      <c r="C14" s="404"/>
      <c r="D14" s="404"/>
      <c r="E14" s="404"/>
      <c r="F14" s="404"/>
      <c r="G14" s="404"/>
      <c r="H14" s="404"/>
      <c r="I14" s="404"/>
      <c r="J14" s="404"/>
      <c r="K14" s="404"/>
      <c r="L14" s="404"/>
      <c r="M14" s="404"/>
      <c r="N14" s="404"/>
      <c r="O14" s="404"/>
      <c r="P14" s="404"/>
      <c r="Q14" s="404"/>
      <c r="R14" s="404"/>
      <c r="S14" s="404"/>
      <c r="T14" s="404"/>
      <c r="U14" s="404"/>
      <c r="V14" s="317"/>
      <c r="Y14" s="315"/>
      <c r="Z14" s="315"/>
      <c r="AA14" s="315"/>
      <c r="AB14" s="315"/>
      <c r="AC14" s="315"/>
      <c r="AD14" s="315"/>
      <c r="AE14" s="69"/>
      <c r="AF14" s="69"/>
      <c r="AG14" s="69"/>
      <c r="AH14" s="69"/>
      <c r="AI14" s="69"/>
    </row>
    <row r="15" spans="1:35">
      <c r="A15" s="5"/>
      <c r="B15" s="5"/>
      <c r="C15" s="20" t="s">
        <v>2</v>
      </c>
      <c r="D15" s="19"/>
      <c r="E15" s="19"/>
      <c r="F15" s="323" t="s">
        <v>203</v>
      </c>
      <c r="G15" s="19"/>
      <c r="H15" s="19"/>
      <c r="I15" s="19"/>
      <c r="J15" s="19"/>
      <c r="K15" s="19"/>
      <c r="L15" s="19"/>
      <c r="M15" s="19"/>
      <c r="N15" s="19"/>
      <c r="O15" s="19"/>
      <c r="P15" s="19"/>
      <c r="Q15" s="19"/>
      <c r="R15" s="19"/>
      <c r="S15" s="19"/>
      <c r="T15" s="19"/>
      <c r="U15" s="19"/>
      <c r="V15" s="317"/>
      <c r="Y15" s="318"/>
      <c r="Z15" s="272"/>
      <c r="AA15" s="272"/>
      <c r="AB15" s="272"/>
      <c r="AC15" s="272"/>
      <c r="AD15" s="272"/>
      <c r="AE15" s="272"/>
      <c r="AF15" s="272"/>
      <c r="AG15" s="272"/>
      <c r="AH15" s="272"/>
      <c r="AI15" s="272"/>
    </row>
    <row r="16" spans="1:35">
      <c r="A16" s="5"/>
      <c r="B16" s="5"/>
      <c r="C16" s="19"/>
      <c r="D16" s="19"/>
      <c r="E16" s="19"/>
      <c r="F16" s="261"/>
      <c r="G16" s="19"/>
      <c r="H16" s="19"/>
      <c r="I16" s="19"/>
      <c r="J16" s="19"/>
      <c r="K16" s="19"/>
      <c r="L16" s="19"/>
      <c r="M16" s="19"/>
      <c r="N16" s="19"/>
      <c r="O16" s="19"/>
      <c r="P16" s="19"/>
      <c r="Q16" s="19"/>
      <c r="R16" s="19"/>
      <c r="S16" s="19"/>
      <c r="T16" s="19"/>
      <c r="U16" s="19"/>
      <c r="V16" s="317"/>
      <c r="Y16" s="272"/>
      <c r="Z16" s="271"/>
      <c r="AA16" s="272"/>
      <c r="AB16" s="272"/>
      <c r="AC16" s="272"/>
      <c r="AD16" s="272"/>
      <c r="AE16" s="272"/>
      <c r="AF16" s="272"/>
      <c r="AG16" s="272"/>
      <c r="AH16" s="272"/>
      <c r="AI16" s="272"/>
    </row>
    <row r="17" spans="1:35">
      <c r="A17" s="5"/>
      <c r="B17" s="5"/>
      <c r="C17" s="19"/>
      <c r="D17" s="19"/>
      <c r="E17" s="19"/>
      <c r="F17" s="261"/>
      <c r="G17" s="19"/>
      <c r="H17" s="19"/>
      <c r="I17" s="19"/>
      <c r="J17" s="19"/>
      <c r="K17" s="19"/>
      <c r="L17" s="19"/>
      <c r="M17" s="19"/>
      <c r="N17" s="19"/>
      <c r="O17" s="19"/>
      <c r="P17" s="19"/>
      <c r="Q17" s="19"/>
      <c r="R17" s="19"/>
      <c r="S17" s="19"/>
      <c r="T17" s="19"/>
      <c r="U17" s="19"/>
      <c r="V17" s="317"/>
      <c r="Z17" s="28"/>
      <c r="AA17" s="28"/>
      <c r="AB17" s="28"/>
      <c r="AC17" s="127"/>
      <c r="AD17" s="28"/>
      <c r="AE17" s="28"/>
      <c r="AF17" s="28"/>
      <c r="AG17" s="28"/>
      <c r="AH17" s="28"/>
      <c r="AI17" s="28"/>
    </row>
    <row r="18" spans="1:35" ht="13.5" thickBot="1">
      <c r="A18" s="5"/>
      <c r="B18" s="5"/>
      <c r="C18" s="21"/>
      <c r="D18" s="21"/>
      <c r="E18" s="21"/>
      <c r="F18" s="22"/>
      <c r="G18" s="21"/>
      <c r="H18" s="21"/>
      <c r="I18" s="21"/>
      <c r="J18" s="21"/>
      <c r="K18" s="21"/>
      <c r="L18" s="21"/>
      <c r="M18" s="21"/>
      <c r="N18" s="21"/>
      <c r="O18" s="21"/>
      <c r="P18" s="21"/>
      <c r="Q18" s="21"/>
      <c r="R18" s="21"/>
      <c r="S18" s="21"/>
      <c r="T18" s="21"/>
      <c r="U18" s="21"/>
      <c r="V18" s="6"/>
      <c r="Z18" s="28"/>
      <c r="AA18" s="28"/>
      <c r="AB18" s="28"/>
      <c r="AC18" s="28"/>
      <c r="AD18" s="28"/>
      <c r="AE18" s="28"/>
      <c r="AF18" s="28"/>
      <c r="AG18" s="28"/>
      <c r="AH18" s="28"/>
      <c r="AI18" s="28"/>
    </row>
    <row r="19" spans="1:35">
      <c r="A19" s="5"/>
      <c r="B19" s="5"/>
      <c r="C19" s="19"/>
      <c r="D19" s="19"/>
      <c r="E19" s="19"/>
      <c r="F19" s="18"/>
      <c r="G19" s="19"/>
      <c r="H19" s="19"/>
      <c r="I19" s="19"/>
      <c r="J19" s="19"/>
      <c r="K19" s="19"/>
      <c r="L19" s="19"/>
      <c r="M19" s="19"/>
      <c r="N19" s="19"/>
      <c r="O19" s="19"/>
      <c r="P19" s="19"/>
      <c r="Q19" s="19"/>
      <c r="R19" s="19"/>
      <c r="S19" s="19"/>
      <c r="T19" s="19"/>
      <c r="U19" s="19"/>
      <c r="V19" s="6"/>
      <c r="Z19" s="127"/>
      <c r="AA19" s="28"/>
      <c r="AB19" s="28"/>
      <c r="AC19" s="28"/>
      <c r="AD19" s="28"/>
      <c r="AE19" s="28"/>
      <c r="AF19" s="28"/>
      <c r="AG19" s="28"/>
      <c r="AH19" s="28"/>
      <c r="AI19" s="28"/>
    </row>
    <row r="20" spans="1:35">
      <c r="A20" s="5"/>
      <c r="B20" s="5"/>
      <c r="C20" s="379" t="s">
        <v>171</v>
      </c>
      <c r="D20" s="379"/>
      <c r="E20" s="379"/>
      <c r="F20" s="379"/>
      <c r="G20" s="379"/>
      <c r="H20" s="379"/>
      <c r="I20" s="379"/>
      <c r="J20" s="379"/>
      <c r="K20" s="379"/>
      <c r="L20" s="379"/>
      <c r="M20" s="379"/>
      <c r="N20" s="379"/>
      <c r="O20" s="379"/>
      <c r="P20" s="379"/>
      <c r="Q20" s="379"/>
      <c r="R20" s="379"/>
      <c r="S20" s="379"/>
      <c r="T20" s="19"/>
      <c r="U20" s="19"/>
      <c r="V20" s="6"/>
      <c r="Z20" s="28"/>
      <c r="AA20" s="28"/>
      <c r="AB20" s="28"/>
      <c r="AC20" s="28"/>
      <c r="AD20" s="28"/>
      <c r="AE20" s="28"/>
      <c r="AF20" s="28"/>
      <c r="AG20" s="28"/>
      <c r="AH20" s="28"/>
      <c r="AI20" s="28"/>
    </row>
    <row r="21" spans="1:35" ht="13.5" thickBot="1">
      <c r="A21" s="5"/>
      <c r="B21" s="5"/>
      <c r="C21" s="18"/>
      <c r="D21" s="18"/>
      <c r="E21" s="18"/>
      <c r="F21" s="18"/>
      <c r="G21" s="18"/>
      <c r="H21" s="18"/>
      <c r="I21" s="18"/>
      <c r="J21" s="18"/>
      <c r="K21" s="18"/>
      <c r="L21" s="18"/>
      <c r="M21" s="18"/>
      <c r="N21" s="18"/>
      <c r="O21" s="18"/>
      <c r="P21" s="18"/>
      <c r="Q21" s="18"/>
      <c r="R21" s="18"/>
      <c r="S21" s="18"/>
      <c r="T21" s="18"/>
      <c r="U21" s="18"/>
      <c r="V21" s="6"/>
      <c r="Z21" s="28"/>
      <c r="AA21" s="28"/>
      <c r="AB21" s="28"/>
      <c r="AC21" s="28"/>
      <c r="AD21" s="28"/>
      <c r="AE21" s="28"/>
      <c r="AF21" s="28"/>
      <c r="AG21" s="28"/>
      <c r="AH21" s="28"/>
      <c r="AI21" s="28"/>
    </row>
    <row r="22" spans="1:35" ht="23.45" customHeight="1">
      <c r="A22" s="5"/>
      <c r="B22" s="5"/>
      <c r="C22" s="25"/>
      <c r="D22" s="25"/>
      <c r="E22" s="380" t="s">
        <v>192</v>
      </c>
      <c r="F22" s="381"/>
      <c r="G22" s="382" t="s">
        <v>6</v>
      </c>
      <c r="H22" s="383"/>
      <c r="I22" s="383"/>
      <c r="J22" s="383"/>
      <c r="K22" s="383" t="s">
        <v>7</v>
      </c>
      <c r="L22" s="383"/>
      <c r="M22" s="383"/>
      <c r="N22" s="383"/>
      <c r="O22" s="383"/>
      <c r="P22" s="383" t="s">
        <v>8</v>
      </c>
      <c r="Q22" s="383"/>
      <c r="R22" s="383"/>
      <c r="S22" s="384"/>
      <c r="T22" s="25"/>
      <c r="U22" s="25"/>
      <c r="V22" s="6"/>
      <c r="Z22" s="28"/>
      <c r="AA22" s="28"/>
      <c r="AB22" s="28"/>
      <c r="AC22" s="28"/>
      <c r="AD22" s="127"/>
      <c r="AE22" s="28"/>
      <c r="AF22" s="28"/>
      <c r="AG22" s="28"/>
      <c r="AH22" s="28"/>
      <c r="AI22" s="28"/>
    </row>
    <row r="23" spans="1:35" ht="15" thickBot="1">
      <c r="A23" s="5"/>
      <c r="B23" s="5"/>
      <c r="C23" s="25"/>
      <c r="D23" s="25"/>
      <c r="E23" s="385" t="s">
        <v>160</v>
      </c>
      <c r="F23" s="386"/>
      <c r="G23" s="387">
        <v>0</v>
      </c>
      <c r="H23" s="388"/>
      <c r="I23" s="388"/>
      <c r="J23" s="388"/>
      <c r="K23" s="388">
        <v>0</v>
      </c>
      <c r="L23" s="388"/>
      <c r="M23" s="388"/>
      <c r="N23" s="388"/>
      <c r="O23" s="388"/>
      <c r="P23" s="388">
        <f>G23++K23</f>
        <v>0</v>
      </c>
      <c r="Q23" s="388"/>
      <c r="R23" s="388"/>
      <c r="S23" s="389"/>
      <c r="T23" s="25"/>
      <c r="U23" s="25"/>
      <c r="V23" s="6"/>
      <c r="Z23" s="28"/>
      <c r="AA23" s="28"/>
      <c r="AB23" s="28"/>
      <c r="AC23" s="28"/>
      <c r="AD23" s="28"/>
      <c r="AE23" s="28"/>
      <c r="AF23" s="28"/>
      <c r="AG23" s="28"/>
      <c r="AH23" s="28"/>
      <c r="AI23" s="28"/>
    </row>
    <row r="24" spans="1:35" ht="13.5" thickBot="1">
      <c r="A24" s="5"/>
      <c r="B24" s="5"/>
      <c r="C24" s="25"/>
      <c r="D24" s="25"/>
      <c r="E24" s="261"/>
      <c r="F24" s="261"/>
      <c r="G24" s="261"/>
      <c r="H24" s="261"/>
      <c r="I24" s="261"/>
      <c r="J24" s="261"/>
      <c r="K24" s="261"/>
      <c r="L24" s="261"/>
      <c r="M24" s="261"/>
      <c r="N24" s="261"/>
      <c r="O24" s="261"/>
      <c r="P24" s="261"/>
      <c r="Q24" s="261"/>
      <c r="R24" s="261"/>
      <c r="S24" s="261"/>
      <c r="T24" s="25"/>
      <c r="U24" s="25"/>
      <c r="V24" s="6"/>
      <c r="Z24" s="127"/>
      <c r="AA24" s="28"/>
      <c r="AB24" s="28"/>
      <c r="AC24" s="28"/>
      <c r="AD24" s="28"/>
      <c r="AE24" s="28"/>
      <c r="AF24" s="28"/>
      <c r="AG24" s="28"/>
      <c r="AH24" s="28"/>
      <c r="AI24" s="28"/>
    </row>
    <row r="25" spans="1:35" ht="37.5" customHeight="1">
      <c r="A25" s="5"/>
      <c r="B25" s="5"/>
      <c r="C25" s="18"/>
      <c r="D25" s="18"/>
      <c r="E25" s="390" t="s">
        <v>192</v>
      </c>
      <c r="F25" s="391"/>
      <c r="G25" s="382" t="s">
        <v>6</v>
      </c>
      <c r="H25" s="383"/>
      <c r="I25" s="383"/>
      <c r="J25" s="383"/>
      <c r="K25" s="383" t="s">
        <v>7</v>
      </c>
      <c r="L25" s="383"/>
      <c r="M25" s="383"/>
      <c r="N25" s="383"/>
      <c r="O25" s="383"/>
      <c r="P25" s="383" t="s">
        <v>8</v>
      </c>
      <c r="Q25" s="383"/>
      <c r="R25" s="383"/>
      <c r="S25" s="384"/>
      <c r="T25" s="18"/>
      <c r="U25" s="18"/>
      <c r="V25" s="6"/>
      <c r="Z25" s="28"/>
      <c r="AA25" s="28"/>
      <c r="AB25" s="28"/>
      <c r="AC25" s="28"/>
      <c r="AD25" s="28"/>
      <c r="AE25" s="28"/>
      <c r="AF25" s="28"/>
      <c r="AG25" s="28"/>
      <c r="AH25" s="28"/>
      <c r="AI25" s="28"/>
    </row>
    <row r="26" spans="1:35" ht="15" thickBot="1">
      <c r="A26" s="5"/>
      <c r="B26" s="5"/>
      <c r="C26" s="18"/>
      <c r="D26" s="18"/>
      <c r="E26" s="385" t="s">
        <v>161</v>
      </c>
      <c r="F26" s="386"/>
      <c r="G26" s="387">
        <v>0</v>
      </c>
      <c r="H26" s="388"/>
      <c r="I26" s="388"/>
      <c r="J26" s="388"/>
      <c r="K26" s="388">
        <v>0</v>
      </c>
      <c r="L26" s="388"/>
      <c r="M26" s="388"/>
      <c r="N26" s="388"/>
      <c r="O26" s="388"/>
      <c r="P26" s="388">
        <f>G26++K26</f>
        <v>0</v>
      </c>
      <c r="Q26" s="388"/>
      <c r="R26" s="388"/>
      <c r="S26" s="389"/>
      <c r="T26" s="18"/>
      <c r="U26" s="18"/>
      <c r="V26" s="6"/>
      <c r="Z26" s="28"/>
      <c r="AA26" s="28"/>
      <c r="AB26" s="28"/>
      <c r="AC26" s="127"/>
      <c r="AD26" s="28"/>
      <c r="AE26" s="28"/>
      <c r="AF26" s="28"/>
      <c r="AG26" s="28"/>
      <c r="AH26" s="28"/>
      <c r="AI26" s="28"/>
    </row>
    <row r="27" spans="1:35" ht="13.5" thickBot="1">
      <c r="A27" s="5"/>
      <c r="B27" s="5"/>
      <c r="C27" s="18"/>
      <c r="D27" s="18"/>
      <c r="E27" s="261"/>
      <c r="F27" s="261"/>
      <c r="G27" s="261"/>
      <c r="H27" s="261"/>
      <c r="I27" s="261"/>
      <c r="J27" s="261"/>
      <c r="K27" s="261"/>
      <c r="L27" s="261"/>
      <c r="M27" s="261"/>
      <c r="N27" s="261"/>
      <c r="O27" s="261"/>
      <c r="P27" s="261"/>
      <c r="Q27" s="261"/>
      <c r="R27" s="261"/>
      <c r="S27" s="261"/>
      <c r="T27" s="18"/>
      <c r="U27" s="18"/>
      <c r="V27" s="6"/>
      <c r="Z27" s="28"/>
      <c r="AA27" s="28"/>
      <c r="AB27" s="28"/>
      <c r="AC27" s="28"/>
      <c r="AD27" s="28"/>
      <c r="AE27" s="28"/>
      <c r="AF27" s="28"/>
      <c r="AG27" s="28"/>
      <c r="AH27" s="28"/>
      <c r="AI27" s="28"/>
    </row>
    <row r="28" spans="1:35" ht="37.5" customHeight="1">
      <c r="A28" s="5"/>
      <c r="B28" s="5"/>
      <c r="C28" s="26"/>
      <c r="D28" s="26"/>
      <c r="E28" s="390" t="s">
        <v>192</v>
      </c>
      <c r="F28" s="391"/>
      <c r="G28" s="382" t="s">
        <v>6</v>
      </c>
      <c r="H28" s="383"/>
      <c r="I28" s="383"/>
      <c r="J28" s="383"/>
      <c r="K28" s="383" t="s">
        <v>7</v>
      </c>
      <c r="L28" s="383"/>
      <c r="M28" s="383"/>
      <c r="N28" s="383"/>
      <c r="O28" s="383"/>
      <c r="P28" s="383" t="s">
        <v>8</v>
      </c>
      <c r="Q28" s="383"/>
      <c r="R28" s="383"/>
      <c r="S28" s="384"/>
      <c r="T28" s="26"/>
      <c r="U28" s="26"/>
      <c r="V28" s="6"/>
      <c r="Z28" s="28"/>
      <c r="AA28" s="28"/>
      <c r="AB28" s="28"/>
      <c r="AC28" s="28"/>
      <c r="AD28" s="28"/>
      <c r="AE28" s="28"/>
      <c r="AF28" s="28"/>
      <c r="AG28" s="28"/>
      <c r="AH28" s="28"/>
      <c r="AI28" s="28"/>
    </row>
    <row r="29" spans="1:35" ht="15" thickBot="1">
      <c r="A29" s="5"/>
      <c r="B29" s="5"/>
      <c r="C29" s="18"/>
      <c r="D29" s="18"/>
      <c r="E29" s="385" t="s">
        <v>162</v>
      </c>
      <c r="F29" s="386"/>
      <c r="G29" s="387">
        <f>'04 Položky změny'!J21</f>
        <v>0</v>
      </c>
      <c r="H29" s="388"/>
      <c r="I29" s="388"/>
      <c r="J29" s="388"/>
      <c r="K29" s="388">
        <f>'04 Položky změny'!K21</f>
        <v>10</v>
      </c>
      <c r="L29" s="388"/>
      <c r="M29" s="388"/>
      <c r="N29" s="388"/>
      <c r="O29" s="388"/>
      <c r="P29" s="388">
        <f>G29++K29</f>
        <v>10</v>
      </c>
      <c r="Q29" s="388"/>
      <c r="R29" s="388"/>
      <c r="S29" s="389"/>
      <c r="T29" s="18"/>
      <c r="U29" s="18"/>
      <c r="V29" s="6"/>
      <c r="Z29" s="28"/>
      <c r="AA29" s="28"/>
      <c r="AB29" s="28"/>
      <c r="AC29" s="28"/>
      <c r="AD29" s="28"/>
      <c r="AE29" s="28"/>
      <c r="AF29" s="28"/>
      <c r="AG29" s="28"/>
      <c r="AH29" s="28"/>
      <c r="AI29" s="28"/>
    </row>
    <row r="30" spans="1:35" ht="13.5" thickBot="1">
      <c r="A30" s="5"/>
      <c r="B30" s="5"/>
      <c r="C30" s="18"/>
      <c r="D30" s="18"/>
      <c r="E30" s="261"/>
      <c r="F30" s="261"/>
      <c r="G30" s="261"/>
      <c r="H30" s="261"/>
      <c r="I30" s="261"/>
      <c r="J30" s="261"/>
      <c r="K30" s="261"/>
      <c r="L30" s="261"/>
      <c r="M30" s="261"/>
      <c r="N30" s="261"/>
      <c r="O30" s="261"/>
      <c r="P30" s="261"/>
      <c r="Q30" s="261"/>
      <c r="R30" s="261"/>
      <c r="S30" s="261"/>
      <c r="T30" s="18"/>
      <c r="U30" s="18"/>
      <c r="V30" s="6"/>
    </row>
    <row r="31" spans="1:35" ht="37.5" customHeight="1">
      <c r="A31" s="5"/>
      <c r="B31" s="5"/>
      <c r="C31" s="26"/>
      <c r="D31" s="26"/>
      <c r="E31" s="390" t="s">
        <v>192</v>
      </c>
      <c r="F31" s="391"/>
      <c r="G31" s="382" t="s">
        <v>6</v>
      </c>
      <c r="H31" s="383"/>
      <c r="I31" s="383"/>
      <c r="J31" s="383"/>
      <c r="K31" s="383" t="s">
        <v>7</v>
      </c>
      <c r="L31" s="383"/>
      <c r="M31" s="383"/>
      <c r="N31" s="383"/>
      <c r="O31" s="383"/>
      <c r="P31" s="383" t="s">
        <v>8</v>
      </c>
      <c r="Q31" s="383"/>
      <c r="R31" s="383"/>
      <c r="S31" s="384"/>
      <c r="T31" s="26"/>
      <c r="U31" s="26"/>
      <c r="V31" s="6"/>
    </row>
    <row r="32" spans="1:35" ht="15" thickBot="1">
      <c r="A32" s="5"/>
      <c r="B32" s="5"/>
      <c r="C32" s="18"/>
      <c r="D32" s="18"/>
      <c r="E32" s="385" t="s">
        <v>163</v>
      </c>
      <c r="F32" s="386"/>
      <c r="G32" s="387">
        <f>'05 Přehled změn dle Skupin'!Q19</f>
        <v>0</v>
      </c>
      <c r="H32" s="388"/>
      <c r="I32" s="388"/>
      <c r="J32" s="388"/>
      <c r="K32" s="388">
        <v>0</v>
      </c>
      <c r="L32" s="388"/>
      <c r="M32" s="388"/>
      <c r="N32" s="388"/>
      <c r="O32" s="388"/>
      <c r="P32" s="388">
        <f>G32++K32</f>
        <v>0</v>
      </c>
      <c r="Q32" s="388"/>
      <c r="R32" s="388"/>
      <c r="S32" s="389"/>
      <c r="T32" s="18"/>
      <c r="U32" s="18"/>
      <c r="V32" s="6"/>
    </row>
    <row r="33" spans="1:22" ht="13.5" thickBot="1">
      <c r="A33" s="5"/>
      <c r="B33" s="5"/>
      <c r="C33" s="18"/>
      <c r="D33" s="18"/>
      <c r="E33" s="261"/>
      <c r="F33" s="261"/>
      <c r="G33" s="261"/>
      <c r="H33" s="261"/>
      <c r="I33" s="261"/>
      <c r="J33" s="261"/>
      <c r="K33" s="261"/>
      <c r="L33" s="261"/>
      <c r="M33" s="261"/>
      <c r="N33" s="261"/>
      <c r="O33" s="261"/>
      <c r="P33" s="261"/>
      <c r="Q33" s="261"/>
      <c r="R33" s="261"/>
      <c r="S33" s="261"/>
      <c r="T33" s="18"/>
      <c r="U33" s="18"/>
      <c r="V33" s="6"/>
    </row>
    <row r="34" spans="1:22" ht="23.1" customHeight="1">
      <c r="A34" s="5"/>
      <c r="B34" s="5"/>
      <c r="C34" s="18"/>
      <c r="D34" s="18"/>
      <c r="E34" s="390" t="s">
        <v>192</v>
      </c>
      <c r="F34" s="391"/>
      <c r="G34" s="382" t="s">
        <v>6</v>
      </c>
      <c r="H34" s="383"/>
      <c r="I34" s="383"/>
      <c r="J34" s="383"/>
      <c r="K34" s="383" t="s">
        <v>7</v>
      </c>
      <c r="L34" s="383"/>
      <c r="M34" s="383"/>
      <c r="N34" s="383"/>
      <c r="O34" s="383"/>
      <c r="P34" s="383" t="s">
        <v>8</v>
      </c>
      <c r="Q34" s="383"/>
      <c r="R34" s="383"/>
      <c r="S34" s="384"/>
      <c r="T34" s="18"/>
      <c r="U34" s="18"/>
      <c r="V34" s="6"/>
    </row>
    <row r="35" spans="1:22" ht="15" thickBot="1">
      <c r="A35" s="5"/>
      <c r="B35" s="5"/>
      <c r="C35" s="18"/>
      <c r="D35" s="18"/>
      <c r="E35" s="385" t="s">
        <v>164</v>
      </c>
      <c r="F35" s="386"/>
      <c r="G35" s="387">
        <f>'05 Přehled změn dle Skupin'!U19</f>
        <v>0</v>
      </c>
      <c r="H35" s="388"/>
      <c r="I35" s="388"/>
      <c r="J35" s="388"/>
      <c r="K35" s="388">
        <f>'05 Přehled změn dle Skupin'!V19</f>
        <v>0</v>
      </c>
      <c r="L35" s="388"/>
      <c r="M35" s="388"/>
      <c r="N35" s="388"/>
      <c r="O35" s="388"/>
      <c r="P35" s="388">
        <f>G35++K35</f>
        <v>0</v>
      </c>
      <c r="Q35" s="388"/>
      <c r="R35" s="388"/>
      <c r="S35" s="389"/>
      <c r="T35" s="18"/>
      <c r="U35" s="18"/>
      <c r="V35" s="6"/>
    </row>
    <row r="36" spans="1:22" ht="13.5" thickBot="1">
      <c r="A36" s="5"/>
      <c r="B36" s="5"/>
      <c r="C36" s="18"/>
      <c r="D36" s="18"/>
      <c r="E36" s="261"/>
      <c r="F36" s="261"/>
      <c r="G36" s="261"/>
      <c r="H36" s="261"/>
      <c r="I36" s="261"/>
      <c r="J36" s="261"/>
      <c r="K36" s="261"/>
      <c r="L36" s="261"/>
      <c r="M36" s="261"/>
      <c r="N36" s="261"/>
      <c r="O36" s="261"/>
      <c r="P36" s="261"/>
      <c r="Q36" s="261"/>
      <c r="R36" s="261"/>
      <c r="S36" s="261"/>
      <c r="T36" s="18"/>
      <c r="U36" s="18"/>
      <c r="V36" s="6"/>
    </row>
    <row r="37" spans="1:22" ht="22.7" customHeight="1">
      <c r="A37" s="5"/>
      <c r="B37" s="5"/>
      <c r="C37" s="18"/>
      <c r="D37" s="18"/>
      <c r="E37" s="392" t="s">
        <v>193</v>
      </c>
      <c r="F37" s="393"/>
      <c r="G37" s="394" t="s">
        <v>6</v>
      </c>
      <c r="H37" s="391"/>
      <c r="I37" s="391"/>
      <c r="J37" s="391"/>
      <c r="K37" s="391" t="s">
        <v>7</v>
      </c>
      <c r="L37" s="391"/>
      <c r="M37" s="391"/>
      <c r="N37" s="391"/>
      <c r="O37" s="391"/>
      <c r="P37" s="383" t="s">
        <v>8</v>
      </c>
      <c r="Q37" s="383"/>
      <c r="R37" s="383"/>
      <c r="S37" s="384"/>
      <c r="T37" s="18"/>
      <c r="U37" s="18"/>
      <c r="V37" s="6"/>
    </row>
    <row r="38" spans="1:22" ht="15.75" thickBot="1">
      <c r="A38" s="5"/>
      <c r="B38" s="5"/>
      <c r="C38" s="18"/>
      <c r="D38" s="18"/>
      <c r="E38" s="396">
        <v>1</v>
      </c>
      <c r="F38" s="397"/>
      <c r="G38" s="398">
        <f>G23+G26+G29+G32+G35</f>
        <v>0</v>
      </c>
      <c r="H38" s="399"/>
      <c r="I38" s="399"/>
      <c r="J38" s="400"/>
      <c r="K38" s="401">
        <f>K23+K26+K29+K32+K35</f>
        <v>10</v>
      </c>
      <c r="L38" s="401"/>
      <c r="M38" s="401"/>
      <c r="N38" s="401"/>
      <c r="O38" s="401"/>
      <c r="P38" s="398">
        <f>P23+P26+P29+P32+P35</f>
        <v>10</v>
      </c>
      <c r="Q38" s="399"/>
      <c r="R38" s="399"/>
      <c r="S38" s="400"/>
      <c r="T38" s="18"/>
      <c r="U38" s="18"/>
      <c r="V38" s="6"/>
    </row>
    <row r="39" spans="1:22">
      <c r="A39" s="5"/>
      <c r="B39" s="5"/>
      <c r="C39" s="18"/>
      <c r="D39" s="18"/>
      <c r="E39" s="261"/>
      <c r="F39" s="261"/>
      <c r="G39" s="261"/>
      <c r="H39" s="261"/>
      <c r="I39" s="261"/>
      <c r="J39" s="261"/>
      <c r="K39" s="261"/>
      <c r="L39" s="261"/>
      <c r="M39" s="261"/>
      <c r="N39" s="261"/>
      <c r="O39" s="261"/>
      <c r="P39" s="261"/>
      <c r="Q39" s="261"/>
      <c r="R39" s="261"/>
      <c r="S39" s="261"/>
      <c r="T39" s="18"/>
      <c r="U39" s="18"/>
      <c r="V39" s="6"/>
    </row>
    <row r="40" spans="1:22">
      <c r="A40" s="5"/>
      <c r="B40" s="5"/>
      <c r="C40" s="18"/>
      <c r="D40" s="18"/>
      <c r="E40" s="395" t="s">
        <v>10</v>
      </c>
      <c r="F40" s="395"/>
      <c r="G40" s="395"/>
      <c r="H40" s="395"/>
      <c r="I40" s="395"/>
      <c r="J40" s="395"/>
      <c r="K40" s="395"/>
      <c r="L40" s="395"/>
      <c r="M40" s="395"/>
      <c r="N40" s="395"/>
      <c r="O40" s="395"/>
      <c r="P40" s="395"/>
      <c r="Q40" s="395"/>
      <c r="R40" s="395"/>
      <c r="S40" s="395"/>
      <c r="T40" s="18"/>
      <c r="U40" s="18"/>
      <c r="V40" s="6"/>
    </row>
    <row r="41" spans="1:22">
      <c r="A41" s="5"/>
      <c r="B41" s="5"/>
      <c r="C41" s="18"/>
      <c r="D41" s="18"/>
      <c r="E41" s="395" t="s">
        <v>194</v>
      </c>
      <c r="F41" s="395"/>
      <c r="G41" s="395"/>
      <c r="H41" s="395"/>
      <c r="I41" s="395"/>
      <c r="J41" s="395"/>
      <c r="K41" s="395"/>
      <c r="L41" s="395"/>
      <c r="M41" s="395"/>
      <c r="N41" s="395"/>
      <c r="O41" s="395"/>
      <c r="P41" s="395"/>
      <c r="Q41" s="395"/>
      <c r="R41" s="395"/>
      <c r="S41" s="395"/>
      <c r="T41" s="18"/>
      <c r="U41" s="18"/>
      <c r="V41" s="6"/>
    </row>
    <row r="42" spans="1:22">
      <c r="A42" s="5"/>
      <c r="B42" s="5"/>
      <c r="C42" s="18"/>
      <c r="D42" s="18"/>
      <c r="E42" s="395" t="s">
        <v>195</v>
      </c>
      <c r="F42" s="395"/>
      <c r="G42" s="395"/>
      <c r="H42" s="395"/>
      <c r="I42" s="395"/>
      <c r="J42" s="395"/>
      <c r="K42" s="395"/>
      <c r="L42" s="395"/>
      <c r="M42" s="395"/>
      <c r="N42" s="395"/>
      <c r="O42" s="395"/>
      <c r="P42" s="395"/>
      <c r="Q42" s="395"/>
      <c r="R42" s="395"/>
      <c r="S42" s="395"/>
      <c r="T42" s="18"/>
      <c r="U42" s="18"/>
      <c r="V42" s="6"/>
    </row>
    <row r="43" spans="1:22" ht="12.75" customHeight="1" thickBot="1">
      <c r="A43" s="5"/>
      <c r="B43" s="7"/>
      <c r="C43" s="405"/>
      <c r="D43" s="405"/>
      <c r="E43" s="405"/>
      <c r="F43" s="405"/>
      <c r="G43" s="405"/>
      <c r="H43" s="405"/>
      <c r="I43" s="405"/>
      <c r="J43" s="405"/>
      <c r="K43" s="405"/>
      <c r="L43" s="405"/>
      <c r="M43" s="405"/>
      <c r="N43" s="405"/>
      <c r="O43" s="405"/>
      <c r="P43" s="405"/>
      <c r="Q43" s="405"/>
      <c r="R43" s="405"/>
      <c r="S43" s="405"/>
      <c r="T43" s="405"/>
      <c r="U43" s="405"/>
      <c r="V43" s="8"/>
    </row>
    <row r="44" spans="1:22" ht="12.75" customHeight="1">
      <c r="A44" s="5"/>
      <c r="B44" s="5"/>
      <c r="C44" s="402" t="s">
        <v>9</v>
      </c>
      <c r="D44" s="402"/>
      <c r="E44" s="402"/>
      <c r="F44" s="402"/>
      <c r="G44" s="402"/>
      <c r="H44" s="402"/>
      <c r="I44" s="402"/>
      <c r="J44" s="402"/>
      <c r="K44" s="15"/>
      <c r="L44" s="15"/>
      <c r="M44" s="15"/>
      <c r="N44" s="15"/>
      <c r="O44" s="15"/>
      <c r="P44" s="15"/>
      <c r="Q44" s="15"/>
      <c r="R44" s="15"/>
      <c r="S44" s="403"/>
      <c r="T44" s="403"/>
      <c r="U44" s="403"/>
      <c r="V44" s="6"/>
    </row>
    <row r="45" spans="1:22" ht="12.75" customHeight="1" thickBot="1">
      <c r="A45" s="7"/>
      <c r="B45" s="7"/>
      <c r="C45" s="16"/>
      <c r="D45" s="16"/>
      <c r="E45" s="16"/>
      <c r="F45" s="16"/>
      <c r="G45" s="16"/>
      <c r="H45" s="16"/>
      <c r="I45" s="16"/>
      <c r="J45" s="16"/>
      <c r="K45" s="16"/>
      <c r="L45" s="16"/>
      <c r="M45" s="16"/>
      <c r="N45" s="16"/>
      <c r="O45" s="16"/>
      <c r="P45" s="16"/>
      <c r="Q45" s="16"/>
      <c r="R45" s="16"/>
      <c r="S45" s="16"/>
      <c r="T45" s="16"/>
      <c r="U45" s="16"/>
      <c r="V45" s="8"/>
    </row>
    <row r="46" spans="1:22" ht="14.25">
      <c r="C46" s="10"/>
    </row>
  </sheetData>
  <mergeCells count="65">
    <mergeCell ref="C1:U1"/>
    <mergeCell ref="E40:S40"/>
    <mergeCell ref="E41:S41"/>
    <mergeCell ref="E25:F25"/>
    <mergeCell ref="G25:J25"/>
    <mergeCell ref="K25:O25"/>
    <mergeCell ref="P25:S25"/>
    <mergeCell ref="E26:F26"/>
    <mergeCell ref="B2:V2"/>
    <mergeCell ref="O5:R6"/>
    <mergeCell ref="S5:S6"/>
    <mergeCell ref="C5:I5"/>
    <mergeCell ref="T5:V5"/>
    <mergeCell ref="T6:U8"/>
    <mergeCell ref="O7:S8"/>
    <mergeCell ref="C7:K7"/>
    <mergeCell ref="C44:J44"/>
    <mergeCell ref="S44:U44"/>
    <mergeCell ref="C14:U14"/>
    <mergeCell ref="C43:U43"/>
    <mergeCell ref="P26:S26"/>
    <mergeCell ref="E28:F28"/>
    <mergeCell ref="G28:J28"/>
    <mergeCell ref="K28:O28"/>
    <mergeCell ref="P28:S28"/>
    <mergeCell ref="E29:F29"/>
    <mergeCell ref="G29:J29"/>
    <mergeCell ref="K29:O29"/>
    <mergeCell ref="P29:S29"/>
    <mergeCell ref="E31:F31"/>
    <mergeCell ref="G31:J31"/>
    <mergeCell ref="K31:O31"/>
    <mergeCell ref="E42:S42"/>
    <mergeCell ref="E38:F38"/>
    <mergeCell ref="G38:J38"/>
    <mergeCell ref="K38:O38"/>
    <mergeCell ref="P38:S38"/>
    <mergeCell ref="P35:S35"/>
    <mergeCell ref="E37:F37"/>
    <mergeCell ref="G37:J37"/>
    <mergeCell ref="K37:O37"/>
    <mergeCell ref="P37:S37"/>
    <mergeCell ref="E35:F35"/>
    <mergeCell ref="G35:J35"/>
    <mergeCell ref="K35:O35"/>
    <mergeCell ref="E23:F23"/>
    <mergeCell ref="G23:J23"/>
    <mergeCell ref="K23:O23"/>
    <mergeCell ref="P23:S23"/>
    <mergeCell ref="E34:F34"/>
    <mergeCell ref="G34:J34"/>
    <mergeCell ref="K34:O34"/>
    <mergeCell ref="P34:S34"/>
    <mergeCell ref="G26:J26"/>
    <mergeCell ref="K26:O26"/>
    <mergeCell ref="P31:S31"/>
    <mergeCell ref="E32:F32"/>
    <mergeCell ref="G32:J32"/>
    <mergeCell ref="K32:O32"/>
    <mergeCell ref="P32:S32"/>
    <mergeCell ref="C20:S20"/>
    <mergeCell ref="E22:F22"/>
    <mergeCell ref="G22:J22"/>
    <mergeCell ref="K22:O22"/>
    <mergeCell ref="P22:S22"/>
  </mergeCells>
  <phoneticPr fontId="0" type="noConversion"/>
  <printOptions horizontalCentered="1"/>
  <pageMargins left="0.39370078740157483" right="0.39370078740157483" top="0.74803149606299213" bottom="0.55118110236220474" header="0.31496062992125984" footer="0.31496062992125984"/>
  <pageSetup paperSize="9" scale="95" orientation="portrait" r:id="rId1"/>
  <headerFooter alignWithMargins="0">
    <oddHeader>&amp;R&amp;"Arial CE,Tučné"List č. 1</oddHeader>
  </headerFooter>
  <colBreaks count="1" manualBreakCount="1">
    <brk id="22" min="1" max="5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N170"/>
  <sheetViews>
    <sheetView tabSelected="1" topLeftCell="B1" zoomScale="90" zoomScaleNormal="90" zoomScalePageLayoutView="89" workbookViewId="0">
      <selection activeCell="X12" sqref="X12"/>
    </sheetView>
  </sheetViews>
  <sheetFormatPr defaultRowHeight="12.75"/>
  <cols>
    <col min="1" max="1" width="1.85546875" hidden="1" customWidth="1"/>
    <col min="2" max="2" width="0.7109375" customWidth="1"/>
    <col min="3" max="3" width="2.28515625" customWidth="1"/>
    <col min="4" max="4" width="5.42578125" customWidth="1"/>
    <col min="5" max="5" width="6.42578125" customWidth="1"/>
    <col min="6" max="6" width="3.5703125" customWidth="1"/>
    <col min="7" max="7" width="5.140625" customWidth="1"/>
    <col min="8" max="8" width="1.7109375" customWidth="1"/>
    <col min="9" max="9" width="9" customWidth="1"/>
    <col min="10" max="10" width="6" customWidth="1"/>
    <col min="11" max="11" width="3.140625" customWidth="1"/>
    <col min="12" max="12" width="7.5703125" customWidth="1"/>
    <col min="13" max="13" width="9.5703125" customWidth="1"/>
    <col min="14" max="14" width="5.140625" customWidth="1"/>
    <col min="15" max="15" width="2.140625" customWidth="1"/>
    <col min="16" max="16" width="4.85546875" customWidth="1"/>
    <col min="17" max="17" width="5.7109375" customWidth="1"/>
    <col min="18" max="18" width="10.140625" customWidth="1"/>
    <col min="19" max="19" width="4.140625" customWidth="1"/>
    <col min="20" max="20" width="2.85546875" customWidth="1"/>
    <col min="21" max="21" width="11.42578125" customWidth="1"/>
    <col min="22" max="22" width="9.5703125" customWidth="1"/>
    <col min="23" max="23" width="0.5703125" customWidth="1"/>
    <col min="24" max="24" width="5.7109375" customWidth="1"/>
    <col min="25" max="25" width="16.85546875" customWidth="1"/>
    <col min="26" max="26" width="12.7109375" bestFit="1" customWidth="1"/>
  </cols>
  <sheetData>
    <row r="1" spans="1:38" ht="22.5" customHeight="1" thickBot="1"/>
    <row r="2" spans="1:38" ht="18">
      <c r="A2" s="2"/>
      <c r="B2" s="407" t="s">
        <v>14</v>
      </c>
      <c r="C2" s="408"/>
      <c r="D2" s="408"/>
      <c r="E2" s="408"/>
      <c r="F2" s="408"/>
      <c r="G2" s="408"/>
      <c r="H2" s="408"/>
      <c r="I2" s="408"/>
      <c r="J2" s="408"/>
      <c r="K2" s="408"/>
      <c r="L2" s="408"/>
      <c r="M2" s="408"/>
      <c r="N2" s="408"/>
      <c r="O2" s="408"/>
      <c r="P2" s="408"/>
      <c r="Q2" s="408"/>
      <c r="R2" s="408"/>
      <c r="S2" s="408"/>
      <c r="T2" s="408"/>
      <c r="U2" s="408"/>
      <c r="V2" s="408"/>
      <c r="W2" s="409"/>
    </row>
    <row r="3" spans="1:38" ht="8.25" customHeight="1" thickBot="1">
      <c r="A3" s="5"/>
      <c r="B3" s="5"/>
      <c r="C3" s="29"/>
      <c r="D3" s="29"/>
      <c r="E3" s="29"/>
      <c r="F3" s="29"/>
      <c r="G3" s="29"/>
      <c r="H3" s="29"/>
      <c r="I3" s="29"/>
      <c r="J3" s="29"/>
      <c r="K3" s="29"/>
      <c r="L3" s="29"/>
      <c r="M3" s="29"/>
      <c r="N3" s="29"/>
      <c r="O3" s="29"/>
      <c r="P3" s="29"/>
      <c r="Q3" s="29"/>
      <c r="R3" s="29"/>
      <c r="S3" s="29"/>
      <c r="T3" s="29"/>
      <c r="U3" s="29"/>
      <c r="V3" s="29"/>
      <c r="W3" s="6"/>
    </row>
    <row r="4" spans="1:38" ht="5.25" customHeight="1" thickTop="1">
      <c r="A4" s="30"/>
      <c r="B4" s="2"/>
      <c r="C4" s="3"/>
      <c r="D4" s="3"/>
      <c r="E4" s="3"/>
      <c r="F4" s="3"/>
      <c r="G4" s="3"/>
      <c r="H4" s="3"/>
      <c r="I4" s="3"/>
      <c r="J4" s="3"/>
      <c r="K4" s="3"/>
      <c r="L4" s="3"/>
      <c r="M4" s="3"/>
      <c r="N4" s="3"/>
      <c r="O4" s="2"/>
      <c r="P4" s="3"/>
      <c r="Q4" s="3"/>
      <c r="R4" s="3"/>
      <c r="S4" s="4"/>
      <c r="T4" s="12"/>
      <c r="U4" s="13"/>
      <c r="V4" s="13"/>
      <c r="W4" s="14"/>
    </row>
    <row r="5" spans="1:38" ht="12.75" customHeight="1">
      <c r="A5" s="31"/>
      <c r="B5" s="5"/>
      <c r="C5" s="463" t="str">
        <f>'01 Krycí list'!C5:I5</f>
        <v>Název Stavby dle SoD:</v>
      </c>
      <c r="D5" s="463"/>
      <c r="E5" s="463"/>
      <c r="F5" s="463"/>
      <c r="G5" s="463"/>
      <c r="H5" s="463"/>
      <c r="I5" s="463"/>
      <c r="J5" s="9"/>
      <c r="K5" s="11"/>
      <c r="L5" s="9"/>
      <c r="M5" s="9"/>
      <c r="N5" s="9"/>
      <c r="O5" s="410" t="str">
        <f>'01 Krycí list'!O5:R6</f>
        <v>Číslo SO/PS /  
/ pořadí Změny SO/PS:</v>
      </c>
      <c r="P5" s="411"/>
      <c r="Q5" s="411"/>
      <c r="R5" s="411"/>
      <c r="S5" s="412"/>
      <c r="T5" s="414" t="s">
        <v>200</v>
      </c>
      <c r="U5" s="415"/>
      <c r="V5" s="415"/>
      <c r="W5" s="416"/>
    </row>
    <row r="6" spans="1:38" ht="12.75" customHeight="1">
      <c r="A6" s="31"/>
      <c r="B6" s="5"/>
      <c r="C6" s="464" t="str">
        <f>'01 Krycí list'!C6</f>
        <v>[ Doplňte dle údaje ve Smlouvě o dílo SoD ]</v>
      </c>
      <c r="D6" s="464"/>
      <c r="E6" s="464"/>
      <c r="F6" s="464"/>
      <c r="G6" s="464"/>
      <c r="H6" s="464"/>
      <c r="I6" s="464"/>
      <c r="J6" s="464"/>
      <c r="K6" s="464"/>
      <c r="L6" s="464"/>
      <c r="M6" s="464"/>
      <c r="N6" s="465"/>
      <c r="O6" s="410"/>
      <c r="P6" s="411"/>
      <c r="Q6" s="411"/>
      <c r="R6" s="411"/>
      <c r="S6" s="412"/>
      <c r="T6" s="466" t="s">
        <v>233</v>
      </c>
      <c r="U6" s="467"/>
      <c r="V6" s="467"/>
      <c r="W6" s="468"/>
      <c r="Y6" s="271"/>
      <c r="Z6" s="272"/>
      <c r="AA6" s="271"/>
      <c r="AB6" s="272"/>
      <c r="AC6" s="272"/>
      <c r="AD6" s="272"/>
      <c r="AE6" s="272"/>
    </row>
    <row r="7" spans="1:38" ht="12.75" customHeight="1">
      <c r="A7" s="31"/>
      <c r="B7" s="5"/>
      <c r="C7" s="463" t="s">
        <v>0</v>
      </c>
      <c r="D7" s="463"/>
      <c r="E7" s="463"/>
      <c r="F7" s="463"/>
      <c r="G7" s="463"/>
      <c r="H7" s="463"/>
      <c r="I7" s="463"/>
      <c r="J7" s="463"/>
      <c r="K7" s="463"/>
      <c r="L7" s="9"/>
      <c r="M7" s="9"/>
      <c r="N7" s="9"/>
      <c r="O7" s="473" t="s">
        <v>201</v>
      </c>
      <c r="P7" s="474"/>
      <c r="Q7" s="474"/>
      <c r="R7" s="474"/>
      <c r="S7" s="475"/>
      <c r="T7" s="469"/>
      <c r="U7" s="467"/>
      <c r="V7" s="467"/>
      <c r="W7" s="468"/>
      <c r="Y7" s="272"/>
      <c r="Z7" s="272"/>
      <c r="AA7" s="272"/>
      <c r="AB7" s="272"/>
      <c r="AC7" s="272"/>
      <c r="AD7" s="272"/>
      <c r="AE7" s="272"/>
    </row>
    <row r="8" spans="1:38" ht="12.75" customHeight="1" thickBot="1">
      <c r="A8" s="31"/>
      <c r="B8" s="7"/>
      <c r="C8" s="479" t="str">
        <f>'01 Krycí list'!C8</f>
        <v>[ Doplňte dle SoD ]</v>
      </c>
      <c r="D8" s="479"/>
      <c r="E8" s="479"/>
      <c r="F8" s="479"/>
      <c r="G8" s="479"/>
      <c r="H8" s="479"/>
      <c r="I8" s="479"/>
      <c r="J8" s="479"/>
      <c r="K8" s="479"/>
      <c r="L8" s="479"/>
      <c r="M8" s="479"/>
      <c r="N8" s="480"/>
      <c r="O8" s="476"/>
      <c r="P8" s="477"/>
      <c r="Q8" s="477"/>
      <c r="R8" s="477"/>
      <c r="S8" s="478"/>
      <c r="T8" s="470"/>
      <c r="U8" s="471"/>
      <c r="V8" s="471"/>
      <c r="W8" s="472"/>
      <c r="X8" s="28"/>
      <c r="Y8" s="272"/>
      <c r="Z8" s="272"/>
      <c r="AA8" s="272"/>
      <c r="AB8" s="272"/>
      <c r="AC8" s="272"/>
      <c r="AD8" s="272"/>
      <c r="AE8" s="272"/>
    </row>
    <row r="9" spans="1:38" ht="15.75" customHeight="1">
      <c r="A9" s="31"/>
      <c r="B9" s="2"/>
      <c r="C9" s="460" t="s">
        <v>206</v>
      </c>
      <c r="D9" s="460"/>
      <c r="E9" s="460"/>
      <c r="F9" s="460"/>
      <c r="G9" s="460"/>
      <c r="H9" s="460"/>
      <c r="I9" s="460"/>
      <c r="J9" s="460"/>
      <c r="K9" s="460"/>
      <c r="L9" s="460"/>
      <c r="M9" s="460"/>
      <c r="N9" s="460"/>
      <c r="O9" s="460"/>
      <c r="P9" s="460"/>
      <c r="Q9" s="460"/>
      <c r="R9" s="460"/>
      <c r="S9" s="460"/>
      <c r="T9" s="460"/>
      <c r="U9" s="460"/>
      <c r="V9" s="460"/>
      <c r="W9" s="319"/>
      <c r="X9" s="28"/>
      <c r="Y9" s="28"/>
    </row>
    <row r="10" spans="1:38" ht="15.75" customHeight="1">
      <c r="A10" s="31"/>
      <c r="B10" s="5"/>
      <c r="C10" s="413" t="s">
        <v>15</v>
      </c>
      <c r="D10" s="413"/>
      <c r="E10" s="413"/>
      <c r="F10" s="413"/>
      <c r="G10" s="413"/>
      <c r="H10" s="413"/>
      <c r="I10" s="413"/>
      <c r="J10" s="413"/>
      <c r="K10" s="413"/>
      <c r="L10" s="413"/>
      <c r="M10" s="413"/>
      <c r="N10" s="413"/>
      <c r="O10" s="413"/>
      <c r="P10" s="413"/>
      <c r="Q10" s="413"/>
      <c r="R10" s="413"/>
      <c r="S10" s="413"/>
      <c r="T10" s="413"/>
      <c r="U10" s="413"/>
      <c r="V10" s="413"/>
      <c r="W10" s="317"/>
      <c r="X10" s="274"/>
      <c r="Y10" s="312"/>
    </row>
    <row r="11" spans="1:38" ht="15.75" customHeight="1" thickBot="1">
      <c r="A11" s="31"/>
      <c r="B11" s="7"/>
      <c r="C11" s="405" t="s">
        <v>207</v>
      </c>
      <c r="D11" s="405"/>
      <c r="E11" s="405"/>
      <c r="F11" s="405"/>
      <c r="G11" s="405"/>
      <c r="H11" s="405"/>
      <c r="I11" s="405"/>
      <c r="J11" s="405"/>
      <c r="K11" s="405"/>
      <c r="L11" s="405"/>
      <c r="M11" s="405"/>
      <c r="N11" s="405"/>
      <c r="O11" s="405"/>
      <c r="P11" s="405"/>
      <c r="Q11" s="405"/>
      <c r="R11" s="405"/>
      <c r="S11" s="405"/>
      <c r="T11" s="405"/>
      <c r="U11" s="405"/>
      <c r="V11" s="405"/>
      <c r="W11" s="320"/>
      <c r="X11" s="274"/>
      <c r="Y11" s="312"/>
      <c r="Z11" s="28"/>
      <c r="AA11" s="28"/>
    </row>
    <row r="12" spans="1:38" ht="12.75" customHeight="1">
      <c r="A12" s="31"/>
      <c r="B12" s="5"/>
      <c r="C12" s="32"/>
      <c r="D12" s="461" t="s">
        <v>16</v>
      </c>
      <c r="E12" s="462"/>
      <c r="F12" s="462"/>
      <c r="G12" s="462"/>
      <c r="H12" s="462"/>
      <c r="I12" s="462"/>
      <c r="J12" s="462"/>
      <c r="K12" s="462"/>
      <c r="L12" s="462"/>
      <c r="M12" s="33"/>
      <c r="N12" s="34"/>
      <c r="O12" s="9"/>
      <c r="P12" s="32"/>
      <c r="Q12" s="461" t="s">
        <v>17</v>
      </c>
      <c r="R12" s="461"/>
      <c r="S12" s="374"/>
      <c r="T12" s="374"/>
      <c r="U12" s="375"/>
      <c r="V12" s="319"/>
      <c r="W12" s="376"/>
      <c r="Y12" s="29"/>
      <c r="Z12" s="29"/>
      <c r="AA12" s="29"/>
      <c r="AB12" s="29"/>
      <c r="AC12" s="29"/>
      <c r="AD12" s="29"/>
      <c r="AE12" s="29"/>
      <c r="AF12" s="29"/>
      <c r="AG12" s="29"/>
      <c r="AH12" s="29"/>
      <c r="AI12" s="29"/>
      <c r="AJ12" s="29"/>
      <c r="AK12" s="29"/>
      <c r="AL12" s="29"/>
    </row>
    <row r="13" spans="1:38" ht="9.75" customHeight="1">
      <c r="A13" s="31"/>
      <c r="B13" s="5"/>
      <c r="C13" s="32"/>
      <c r="D13" s="9"/>
      <c r="E13" s="9"/>
      <c r="F13" s="9"/>
      <c r="G13" s="9"/>
      <c r="H13" s="9"/>
      <c r="I13" s="9"/>
      <c r="J13" s="9"/>
      <c r="K13" s="9"/>
      <c r="L13" s="9"/>
      <c r="M13" s="33"/>
      <c r="N13" s="34"/>
      <c r="O13" s="9"/>
      <c r="P13" s="32"/>
      <c r="Q13" s="9"/>
      <c r="R13" s="9"/>
      <c r="S13" s="9"/>
      <c r="T13" s="9"/>
      <c r="U13" s="69"/>
      <c r="V13" s="317"/>
      <c r="W13" s="377"/>
      <c r="X13" s="29"/>
      <c r="Y13" s="29"/>
      <c r="Z13" s="29"/>
      <c r="AA13" s="29"/>
      <c r="AB13" s="29"/>
      <c r="AC13" s="29"/>
      <c r="AD13" s="29"/>
      <c r="AE13" s="29"/>
      <c r="AF13" s="29"/>
      <c r="AG13" s="29"/>
      <c r="AH13" s="29"/>
      <c r="AI13" s="29"/>
      <c r="AJ13" s="29"/>
      <c r="AK13" s="29"/>
      <c r="AL13" s="29"/>
    </row>
    <row r="14" spans="1:38" ht="12.75" customHeight="1">
      <c r="A14" s="31"/>
      <c r="B14" s="5"/>
      <c r="C14" s="32"/>
      <c r="D14" s="35" t="s">
        <v>18</v>
      </c>
      <c r="E14" s="36"/>
      <c r="F14" s="36"/>
      <c r="G14" s="36"/>
      <c r="H14" s="36"/>
      <c r="I14" s="36"/>
      <c r="J14" s="36"/>
      <c r="K14" s="36"/>
      <c r="L14" s="326" t="s">
        <v>201</v>
      </c>
      <c r="M14" s="9" t="s">
        <v>19</v>
      </c>
      <c r="N14" s="34"/>
      <c r="O14" s="9"/>
      <c r="P14" s="32"/>
      <c r="Q14" s="411" t="s">
        <v>20</v>
      </c>
      <c r="R14" s="411"/>
      <c r="S14" s="411"/>
      <c r="T14" s="411"/>
      <c r="U14" s="69"/>
      <c r="V14" s="317"/>
      <c r="W14" s="377"/>
      <c r="X14" s="275"/>
      <c r="Y14" s="275"/>
      <c r="Z14" s="275"/>
      <c r="AA14" s="29"/>
      <c r="AB14" s="29"/>
      <c r="AC14" s="29"/>
      <c r="AD14" s="29"/>
      <c r="AE14" s="29"/>
      <c r="AF14" s="29"/>
      <c r="AG14" s="29"/>
      <c r="AH14" s="29"/>
      <c r="AI14" s="29"/>
      <c r="AJ14" s="29"/>
      <c r="AK14" s="29"/>
      <c r="AL14" s="29"/>
    </row>
    <row r="15" spans="1:38" ht="12.75" customHeight="1">
      <c r="A15" s="31"/>
      <c r="B15" s="5"/>
      <c r="C15" s="32"/>
      <c r="D15" s="35" t="s">
        <v>21</v>
      </c>
      <c r="E15" s="36"/>
      <c r="F15" s="36"/>
      <c r="G15" s="36"/>
      <c r="H15" s="36"/>
      <c r="I15" s="36"/>
      <c r="J15" s="36"/>
      <c r="K15" s="36"/>
      <c r="L15" s="326" t="s">
        <v>201</v>
      </c>
      <c r="M15" s="9" t="s">
        <v>19</v>
      </c>
      <c r="N15" s="34"/>
      <c r="O15" s="9"/>
      <c r="P15" s="32"/>
      <c r="Q15" s="454" t="s">
        <v>22</v>
      </c>
      <c r="R15" s="454"/>
      <c r="S15" s="454"/>
      <c r="T15" s="454"/>
      <c r="U15" s="69"/>
      <c r="V15" s="317"/>
      <c r="W15" s="377"/>
      <c r="X15" s="309"/>
      <c r="Y15" s="310"/>
      <c r="Z15" s="310"/>
      <c r="AA15" s="310"/>
      <c r="AB15" s="310"/>
      <c r="AC15" s="310"/>
      <c r="AD15" s="310"/>
      <c r="AE15" s="310"/>
      <c r="AF15" s="310"/>
      <c r="AG15" s="310"/>
      <c r="AH15" s="310"/>
      <c r="AI15" s="310"/>
      <c r="AJ15" s="310"/>
      <c r="AK15" s="310"/>
      <c r="AL15" s="310"/>
    </row>
    <row r="16" spans="1:38" s="129" customFormat="1" ht="12.75" customHeight="1">
      <c r="A16" s="124"/>
      <c r="B16" s="125"/>
      <c r="C16" s="32"/>
      <c r="D16" s="35" t="s">
        <v>23</v>
      </c>
      <c r="E16" s="36"/>
      <c r="F16" s="36"/>
      <c r="G16" s="36"/>
      <c r="H16" s="36"/>
      <c r="I16" s="36"/>
      <c r="J16" s="36"/>
      <c r="K16" s="36"/>
      <c r="L16" s="326" t="s">
        <v>201</v>
      </c>
      <c r="M16" s="9" t="s">
        <v>19</v>
      </c>
      <c r="N16" s="34"/>
      <c r="O16" s="9"/>
      <c r="P16" s="32"/>
      <c r="Q16" s="454" t="s">
        <v>179</v>
      </c>
      <c r="R16" s="454"/>
      <c r="S16" s="454"/>
      <c r="T16" s="454"/>
      <c r="U16" s="101"/>
      <c r="V16" s="321"/>
      <c r="W16" s="378"/>
      <c r="X16" s="101"/>
      <c r="Y16" s="101"/>
      <c r="Z16" s="101"/>
      <c r="AA16" s="101"/>
      <c r="AB16" s="128"/>
      <c r="AC16" s="128"/>
      <c r="AD16" s="128"/>
      <c r="AE16" s="128"/>
      <c r="AF16" s="128"/>
      <c r="AG16" s="128"/>
      <c r="AH16" s="128"/>
      <c r="AI16" s="128"/>
      <c r="AJ16" s="128"/>
      <c r="AK16" s="128"/>
      <c r="AL16" s="128"/>
    </row>
    <row r="17" spans="1:40" s="129" customFormat="1" ht="12.75" customHeight="1">
      <c r="A17" s="124"/>
      <c r="B17" s="125"/>
      <c r="C17" s="32"/>
      <c r="D17" s="35" t="s">
        <v>196</v>
      </c>
      <c r="E17" s="36"/>
      <c r="F17" s="36"/>
      <c r="G17" s="36"/>
      <c r="H17" s="36"/>
      <c r="I17" s="36"/>
      <c r="J17" s="36"/>
      <c r="K17" s="36"/>
      <c r="L17" s="326" t="s">
        <v>201</v>
      </c>
      <c r="M17" s="9" t="s">
        <v>19</v>
      </c>
      <c r="N17" s="34"/>
      <c r="O17" s="9"/>
      <c r="P17" s="32"/>
      <c r="Q17" s="454" t="s">
        <v>24</v>
      </c>
      <c r="R17" s="454"/>
      <c r="S17" s="454"/>
      <c r="T17" s="454"/>
      <c r="U17" s="101"/>
      <c r="V17" s="321"/>
      <c r="W17" s="378"/>
      <c r="X17" s="128"/>
      <c r="Y17" s="128"/>
      <c r="Z17" s="128"/>
      <c r="AA17" s="128"/>
      <c r="AB17" s="128"/>
      <c r="AC17" s="128"/>
      <c r="AD17" s="128"/>
      <c r="AE17" s="128"/>
      <c r="AF17" s="128"/>
      <c r="AG17" s="128"/>
      <c r="AH17" s="128"/>
      <c r="AI17" s="128"/>
      <c r="AJ17" s="128"/>
      <c r="AK17" s="128"/>
      <c r="AL17" s="128"/>
    </row>
    <row r="18" spans="1:40" s="129" customFormat="1" ht="12.75" customHeight="1">
      <c r="A18" s="124"/>
      <c r="B18" s="125"/>
      <c r="C18" s="32"/>
      <c r="D18" s="35" t="s">
        <v>197</v>
      </c>
      <c r="E18" s="36"/>
      <c r="F18" s="36"/>
      <c r="G18" s="36"/>
      <c r="H18" s="36"/>
      <c r="I18" s="36"/>
      <c r="J18" s="36"/>
      <c r="K18" s="36"/>
      <c r="L18" s="326" t="s">
        <v>201</v>
      </c>
      <c r="M18" s="9" t="s">
        <v>19</v>
      </c>
      <c r="N18" s="34"/>
      <c r="O18" s="9"/>
      <c r="P18" s="32"/>
      <c r="Q18" s="373" t="s">
        <v>178</v>
      </c>
      <c r="R18" s="373"/>
      <c r="S18" s="373"/>
      <c r="T18" s="373"/>
      <c r="U18" s="101"/>
      <c r="V18" s="321"/>
      <c r="W18" s="378"/>
      <c r="X18" s="101"/>
      <c r="Y18" s="101"/>
      <c r="Z18" s="101"/>
      <c r="AA18" s="101"/>
      <c r="AB18" s="128"/>
      <c r="AC18" s="128"/>
      <c r="AD18" s="128"/>
      <c r="AE18" s="128"/>
      <c r="AF18" s="128"/>
      <c r="AG18" s="128"/>
      <c r="AH18" s="128"/>
      <c r="AI18" s="128"/>
      <c r="AJ18" s="128"/>
      <c r="AK18" s="128"/>
      <c r="AL18" s="128"/>
    </row>
    <row r="19" spans="1:40" s="129" customFormat="1" ht="12.75" customHeight="1">
      <c r="A19" s="124"/>
      <c r="B19" s="125"/>
      <c r="C19" s="32"/>
      <c r="D19" s="35" t="s">
        <v>198</v>
      </c>
      <c r="E19" s="36"/>
      <c r="F19" s="36"/>
      <c r="G19" s="36"/>
      <c r="H19" s="36"/>
      <c r="I19" s="36"/>
      <c r="J19" s="36"/>
      <c r="K19" s="36"/>
      <c r="L19" s="326" t="s">
        <v>201</v>
      </c>
      <c r="M19" s="9" t="s">
        <v>19</v>
      </c>
      <c r="N19" s="34"/>
      <c r="O19" s="9"/>
      <c r="P19" s="32"/>
      <c r="Q19" s="415"/>
      <c r="R19" s="415"/>
      <c r="S19" s="415"/>
      <c r="T19" s="415"/>
      <c r="U19" s="415"/>
      <c r="V19" s="34"/>
      <c r="W19" s="378"/>
      <c r="Y19" s="127"/>
      <c r="Z19" s="101"/>
      <c r="AA19" s="101"/>
      <c r="AB19" s="101"/>
      <c r="AC19" s="101"/>
      <c r="AD19" s="128"/>
      <c r="AE19" s="128"/>
      <c r="AF19" s="128"/>
      <c r="AG19" s="128"/>
      <c r="AH19" s="128"/>
      <c r="AI19" s="128"/>
      <c r="AJ19" s="128"/>
      <c r="AK19" s="128"/>
      <c r="AL19" s="128"/>
      <c r="AM19" s="128"/>
      <c r="AN19" s="128"/>
    </row>
    <row r="20" spans="1:40" s="129" customFormat="1" ht="12.75" customHeight="1">
      <c r="A20" s="124"/>
      <c r="B20" s="125"/>
      <c r="C20" s="32"/>
      <c r="D20" s="35" t="s">
        <v>199</v>
      </c>
      <c r="E20" s="36"/>
      <c r="F20" s="36"/>
      <c r="G20" s="36"/>
      <c r="H20" s="36"/>
      <c r="I20" s="36"/>
      <c r="J20" s="36"/>
      <c r="K20" s="36"/>
      <c r="L20" s="326" t="s">
        <v>201</v>
      </c>
      <c r="M20" s="9" t="s">
        <v>19</v>
      </c>
      <c r="N20" s="34"/>
      <c r="O20" s="9"/>
      <c r="P20" s="32"/>
      <c r="Q20" s="415"/>
      <c r="R20" s="415"/>
      <c r="S20" s="415"/>
      <c r="T20" s="415"/>
      <c r="U20" s="415"/>
      <c r="V20" s="34"/>
      <c r="W20" s="321"/>
      <c r="Y20" s="127"/>
      <c r="Z20" s="101"/>
      <c r="AA20" s="101"/>
      <c r="AB20" s="101"/>
      <c r="AC20" s="101"/>
      <c r="AD20" s="128"/>
      <c r="AE20" s="128"/>
      <c r="AF20" s="128"/>
      <c r="AG20" s="128"/>
      <c r="AH20" s="128"/>
      <c r="AI20" s="128"/>
      <c r="AJ20" s="128"/>
      <c r="AK20" s="128"/>
      <c r="AL20" s="128"/>
      <c r="AM20" s="128"/>
      <c r="AN20" s="128"/>
    </row>
    <row r="21" spans="1:40" s="129" customFormat="1" ht="12.75" customHeight="1" thickBot="1">
      <c r="A21" s="124"/>
      <c r="B21" s="125"/>
      <c r="C21" s="37"/>
      <c r="D21" s="38" t="s">
        <v>146</v>
      </c>
      <c r="E21" s="38"/>
      <c r="F21" s="38"/>
      <c r="G21" s="38"/>
      <c r="H21" s="38"/>
      <c r="I21" s="38"/>
      <c r="J21" s="38"/>
      <c r="K21" s="38"/>
      <c r="L21" s="322">
        <f>'06 Seznam dokladů'!B20</f>
        <v>0</v>
      </c>
      <c r="M21" s="38" t="s">
        <v>19</v>
      </c>
      <c r="N21" s="39"/>
      <c r="O21" s="9"/>
      <c r="P21" s="37"/>
      <c r="Q21" s="38"/>
      <c r="R21" s="38"/>
      <c r="S21" s="38"/>
      <c r="T21" s="38"/>
      <c r="U21" s="38"/>
      <c r="V21" s="39"/>
      <c r="W21" s="321"/>
      <c r="Z21" s="128"/>
      <c r="AA21" s="128"/>
      <c r="AB21" s="128"/>
      <c r="AC21" s="128"/>
      <c r="AD21" s="128"/>
      <c r="AE21" s="128"/>
      <c r="AF21" s="128"/>
      <c r="AG21" s="128"/>
      <c r="AH21" s="128"/>
      <c r="AI21" s="128"/>
      <c r="AJ21" s="128"/>
      <c r="AK21" s="128"/>
      <c r="AL21" s="128"/>
      <c r="AM21" s="128"/>
      <c r="AN21" s="128"/>
    </row>
    <row r="22" spans="1:40" s="129" customFormat="1" ht="12.75" customHeight="1">
      <c r="A22" s="124"/>
      <c r="B22" s="125"/>
      <c r="C22" s="9"/>
      <c r="D22" s="9"/>
      <c r="E22" s="9"/>
      <c r="F22" s="9"/>
      <c r="G22" s="9"/>
      <c r="H22" s="9"/>
      <c r="I22" s="9"/>
      <c r="J22" s="9"/>
      <c r="K22" s="9"/>
      <c r="L22" s="9"/>
      <c r="M22" s="9"/>
      <c r="N22" s="9"/>
      <c r="O22" s="9"/>
      <c r="P22" s="9"/>
      <c r="Q22" s="9"/>
      <c r="R22" s="9"/>
      <c r="S22" s="9"/>
      <c r="T22" s="9"/>
      <c r="U22" s="9"/>
      <c r="V22" s="9"/>
      <c r="W22" s="321"/>
      <c r="Z22" s="128"/>
      <c r="AA22" s="128"/>
      <c r="AB22" s="128"/>
      <c r="AC22" s="128"/>
      <c r="AD22" s="128"/>
      <c r="AE22" s="128"/>
      <c r="AF22" s="128"/>
      <c r="AG22" s="128"/>
      <c r="AH22" s="128"/>
      <c r="AI22" s="128"/>
      <c r="AJ22" s="128"/>
      <c r="AK22" s="128"/>
      <c r="AL22" s="128"/>
      <c r="AM22" s="128"/>
      <c r="AN22" s="128"/>
    </row>
    <row r="23" spans="1:40" s="129" customFormat="1" ht="12.75" customHeight="1">
      <c r="A23" s="124"/>
      <c r="B23" s="125"/>
      <c r="C23" s="454" t="s">
        <v>213</v>
      </c>
      <c r="D23" s="454"/>
      <c r="E23" s="454"/>
      <c r="F23" s="454"/>
      <c r="G23" s="454"/>
      <c r="H23" s="454"/>
      <c r="I23" s="454"/>
      <c r="J23" s="454"/>
      <c r="K23" s="454"/>
      <c r="L23" s="454"/>
      <c r="M23" s="454"/>
      <c r="N23" s="454"/>
      <c r="O23" s="454"/>
      <c r="P23" s="454"/>
      <c r="Q23" s="454"/>
      <c r="R23" s="454"/>
      <c r="S23" s="454"/>
      <c r="T23" s="454"/>
      <c r="U23" s="454"/>
      <c r="V23" s="454"/>
      <c r="W23" s="321"/>
      <c r="Z23" s="128"/>
      <c r="AA23" s="128"/>
      <c r="AB23" s="128"/>
      <c r="AC23" s="128"/>
      <c r="AD23" s="128"/>
      <c r="AE23" s="128"/>
      <c r="AF23" s="128"/>
      <c r="AG23" s="128"/>
      <c r="AH23" s="128"/>
      <c r="AI23" s="128"/>
      <c r="AJ23" s="128"/>
      <c r="AK23" s="128"/>
      <c r="AL23" s="128"/>
      <c r="AM23" s="128"/>
      <c r="AN23" s="128"/>
    </row>
    <row r="24" spans="1:40" s="129" customFormat="1" ht="12.75" customHeight="1" thickBot="1">
      <c r="A24" s="124"/>
      <c r="B24" s="125"/>
      <c r="C24" s="405" t="s">
        <v>214</v>
      </c>
      <c r="D24" s="405"/>
      <c r="E24" s="405"/>
      <c r="F24" s="405"/>
      <c r="G24" s="405"/>
      <c r="H24" s="405"/>
      <c r="I24" s="405"/>
      <c r="J24" s="405"/>
      <c r="K24" s="405"/>
      <c r="L24" s="405"/>
      <c r="M24" s="405"/>
      <c r="N24" s="405"/>
      <c r="O24" s="405"/>
      <c r="P24" s="405"/>
      <c r="Q24" s="405"/>
      <c r="R24" s="405"/>
      <c r="S24" s="405"/>
      <c r="T24" s="405"/>
      <c r="U24" s="405"/>
      <c r="V24" s="405"/>
      <c r="W24" s="126"/>
      <c r="Z24" s="128"/>
      <c r="AA24" s="128"/>
      <c r="AB24" s="128"/>
      <c r="AC24" s="128"/>
      <c r="AD24" s="128"/>
      <c r="AE24" s="128"/>
      <c r="AF24" s="128"/>
      <c r="AG24" s="128"/>
      <c r="AH24" s="128"/>
      <c r="AI24" s="128"/>
      <c r="AJ24" s="128"/>
      <c r="AK24" s="128"/>
      <c r="AL24" s="128"/>
      <c r="AM24" s="128"/>
      <c r="AN24" s="128"/>
    </row>
    <row r="25" spans="1:40" s="129" customFormat="1" ht="5.25" hidden="1" customHeight="1">
      <c r="A25" s="124"/>
      <c r="B25" s="125"/>
      <c r="C25" s="130"/>
      <c r="D25" s="131"/>
      <c r="E25" s="131"/>
      <c r="F25" s="131"/>
      <c r="G25" s="131"/>
      <c r="H25" s="131"/>
      <c r="I25" s="131"/>
      <c r="J25" s="131"/>
      <c r="K25" s="131"/>
      <c r="L25" s="131"/>
      <c r="M25" s="131"/>
      <c r="N25" s="131"/>
      <c r="O25" s="131"/>
      <c r="P25" s="131"/>
      <c r="Q25" s="131"/>
      <c r="R25" s="131"/>
      <c r="S25" s="131"/>
      <c r="T25" s="131"/>
      <c r="U25" s="131"/>
      <c r="V25" s="132"/>
      <c r="W25" s="126"/>
      <c r="Z25" s="128"/>
      <c r="AA25" s="128"/>
      <c r="AB25" s="128"/>
      <c r="AC25" s="128"/>
      <c r="AD25" s="128"/>
      <c r="AE25" s="128"/>
      <c r="AF25" s="128"/>
      <c r="AG25" s="128"/>
      <c r="AH25" s="128"/>
      <c r="AI25" s="128"/>
      <c r="AJ25" s="128"/>
      <c r="AK25" s="128"/>
      <c r="AL25" s="128"/>
      <c r="AM25" s="128"/>
      <c r="AN25" s="128"/>
    </row>
    <row r="26" spans="1:40" s="129" customFormat="1">
      <c r="A26" s="124"/>
      <c r="B26" s="125"/>
      <c r="C26" s="327"/>
      <c r="D26" s="455" t="s">
        <v>215</v>
      </c>
      <c r="E26" s="456"/>
      <c r="F26" s="456"/>
      <c r="G26" s="456"/>
      <c r="H26" s="456"/>
      <c r="I26" s="456"/>
      <c r="J26" s="456"/>
      <c r="K26" s="456"/>
      <c r="L26" s="456"/>
      <c r="M26" s="456"/>
      <c r="N26" s="456"/>
      <c r="O26" s="456"/>
      <c r="P26" s="456"/>
      <c r="Q26" s="456"/>
      <c r="R26" s="456"/>
      <c r="S26" s="456"/>
      <c r="T26" s="456"/>
      <c r="U26" s="456"/>
      <c r="V26" s="457"/>
      <c r="W26" s="126"/>
      <c r="Z26" s="128"/>
      <c r="AA26" s="128"/>
      <c r="AB26" s="128"/>
      <c r="AC26" s="128"/>
      <c r="AD26" s="128"/>
      <c r="AE26" s="128"/>
      <c r="AF26" s="128"/>
      <c r="AG26" s="128"/>
      <c r="AH26" s="128"/>
      <c r="AI26" s="128"/>
      <c r="AJ26" s="128"/>
      <c r="AK26" s="128"/>
      <c r="AL26" s="128"/>
      <c r="AM26" s="128"/>
      <c r="AN26" s="128"/>
    </row>
    <row r="27" spans="1:40" s="129" customFormat="1" ht="201" customHeight="1" thickBot="1">
      <c r="A27" s="124"/>
      <c r="B27" s="125"/>
      <c r="C27" s="328"/>
      <c r="D27" s="458"/>
      <c r="E27" s="458"/>
      <c r="F27" s="458"/>
      <c r="G27" s="458"/>
      <c r="H27" s="458"/>
      <c r="I27" s="458"/>
      <c r="J27" s="458"/>
      <c r="K27" s="458"/>
      <c r="L27" s="458"/>
      <c r="M27" s="458"/>
      <c r="N27" s="458"/>
      <c r="O27" s="458"/>
      <c r="P27" s="458"/>
      <c r="Q27" s="458"/>
      <c r="R27" s="458"/>
      <c r="S27" s="458"/>
      <c r="T27" s="458"/>
      <c r="U27" s="458"/>
      <c r="V27" s="459"/>
      <c r="W27" s="126"/>
      <c r="Y27" s="271"/>
      <c r="Z27" s="272"/>
      <c r="AA27" s="272"/>
      <c r="AB27" s="272"/>
      <c r="AC27" s="272"/>
      <c r="AD27" s="272"/>
      <c r="AE27" s="272"/>
      <c r="AF27" s="272"/>
      <c r="AG27" s="272"/>
      <c r="AH27" s="272"/>
      <c r="AI27" s="272"/>
      <c r="AJ27" s="272"/>
      <c r="AK27" s="128"/>
      <c r="AL27" s="128"/>
      <c r="AM27" s="128"/>
      <c r="AN27" s="128"/>
    </row>
    <row r="28" spans="1:40" s="129" customFormat="1" ht="13.5" thickBot="1">
      <c r="A28" s="124"/>
      <c r="B28" s="125"/>
      <c r="C28" s="40"/>
      <c r="D28" s="40"/>
      <c r="E28" s="40" t="s">
        <v>25</v>
      </c>
      <c r="F28" s="40"/>
      <c r="G28" s="40"/>
      <c r="H28" s="40"/>
      <c r="I28" s="40"/>
      <c r="J28" s="413"/>
      <c r="K28" s="413"/>
      <c r="L28" s="413"/>
      <c r="M28" s="413"/>
      <c r="N28" s="40"/>
      <c r="O28" s="40"/>
      <c r="P28" s="40"/>
      <c r="Q28" s="40"/>
      <c r="R28" s="40"/>
      <c r="S28" s="40"/>
      <c r="T28" s="40"/>
      <c r="U28" s="40"/>
      <c r="V28" s="40"/>
      <c r="W28" s="126"/>
    </row>
    <row r="29" spans="1:40" s="129" customFormat="1" ht="33.75" customHeight="1">
      <c r="A29" s="124"/>
      <c r="B29" s="125"/>
      <c r="C29" s="40"/>
      <c r="D29" s="40"/>
      <c r="E29" s="448" t="s">
        <v>6</v>
      </c>
      <c r="F29" s="449"/>
      <c r="G29" s="449"/>
      <c r="H29" s="449"/>
      <c r="I29" s="450"/>
      <c r="J29" s="451" t="s">
        <v>26</v>
      </c>
      <c r="K29" s="451"/>
      <c r="L29" s="451"/>
      <c r="M29" s="382"/>
      <c r="N29" s="452" t="s">
        <v>8</v>
      </c>
      <c r="O29" s="451"/>
      <c r="P29" s="451"/>
      <c r="Q29" s="451"/>
      <c r="R29" s="382"/>
      <c r="S29" s="452" t="s">
        <v>27</v>
      </c>
      <c r="T29" s="451"/>
      <c r="U29" s="451"/>
      <c r="V29" s="453"/>
      <c r="W29" s="126"/>
    </row>
    <row r="30" spans="1:40" ht="20.100000000000001" customHeight="1" thickBot="1">
      <c r="A30" s="31"/>
      <c r="B30" s="5"/>
      <c r="C30" s="40"/>
      <c r="D30" s="40"/>
      <c r="E30" s="437">
        <f>'04 Položky změny'!J21</f>
        <v>0</v>
      </c>
      <c r="F30" s="399"/>
      <c r="G30" s="399"/>
      <c r="H30" s="399"/>
      <c r="I30" s="438"/>
      <c r="J30" s="400">
        <f>'04 Položky změny'!K21</f>
        <v>10</v>
      </c>
      <c r="K30" s="401"/>
      <c r="L30" s="401"/>
      <c r="M30" s="401"/>
      <c r="N30" s="401">
        <f>(E30+J30)</f>
        <v>10</v>
      </c>
      <c r="O30" s="401"/>
      <c r="P30" s="401"/>
      <c r="Q30" s="401"/>
      <c r="R30" s="401"/>
      <c r="S30" s="401">
        <f>ABS(E30)+J30</f>
        <v>10</v>
      </c>
      <c r="T30" s="401"/>
      <c r="U30" s="401"/>
      <c r="V30" s="439"/>
      <c r="W30" s="6"/>
    </row>
    <row r="31" spans="1:40" ht="9.75" customHeight="1" thickBot="1">
      <c r="A31" s="31"/>
      <c r="B31" s="5"/>
      <c r="C31" s="40"/>
      <c r="D31" s="40"/>
      <c r="E31" s="371"/>
      <c r="F31" s="371"/>
      <c r="G31" s="371"/>
      <c r="H31" s="371"/>
      <c r="I31" s="372"/>
      <c r="J31" s="371"/>
      <c r="K31" s="371"/>
      <c r="L31" s="371"/>
      <c r="M31" s="371"/>
      <c r="N31" s="371"/>
      <c r="O31" s="371"/>
      <c r="P31" s="371"/>
      <c r="Q31" s="371"/>
      <c r="R31" s="371"/>
      <c r="S31" s="371"/>
      <c r="T31" s="371"/>
      <c r="U31" s="371"/>
      <c r="V31" s="371"/>
      <c r="W31" s="6"/>
    </row>
    <row r="32" spans="1:40" ht="60" customHeight="1" thickBot="1">
      <c r="A32" s="31"/>
      <c r="B32" s="444" t="s">
        <v>267</v>
      </c>
      <c r="C32" s="445"/>
      <c r="D32" s="445"/>
      <c r="E32" s="445"/>
      <c r="F32" s="445"/>
      <c r="G32" s="445"/>
      <c r="H32" s="445"/>
      <c r="I32" s="445"/>
      <c r="J32" s="57" t="s">
        <v>30</v>
      </c>
      <c r="K32" s="443" t="s">
        <v>201</v>
      </c>
      <c r="L32" s="443"/>
      <c r="M32" s="443"/>
      <c r="N32" s="443"/>
      <c r="O32" s="446" t="s">
        <v>31</v>
      </c>
      <c r="P32" s="446"/>
      <c r="Q32" s="446"/>
      <c r="R32" s="446"/>
      <c r="S32" s="446"/>
      <c r="T32" s="446"/>
      <c r="U32" s="446"/>
      <c r="V32" s="446"/>
      <c r="W32" s="45"/>
    </row>
    <row r="33" spans="1:25" ht="12.75" customHeight="1" thickBot="1">
      <c r="A33" s="41"/>
      <c r="B33" s="42"/>
      <c r="C33" s="43" t="s">
        <v>28</v>
      </c>
      <c r="D33" s="43"/>
      <c r="E33" s="43"/>
      <c r="F33" s="43"/>
      <c r="G33" s="43"/>
      <c r="H33" s="43"/>
      <c r="I33" s="43"/>
      <c r="J33" s="44"/>
      <c r="K33" s="44"/>
      <c r="L33" s="44"/>
      <c r="M33" s="44"/>
      <c r="N33" s="44"/>
      <c r="O33" s="44"/>
      <c r="P33" s="44"/>
      <c r="Q33" s="44"/>
      <c r="R33" s="44"/>
      <c r="S33" s="44"/>
      <c r="T33" s="44"/>
      <c r="U33" s="44"/>
      <c r="V33" s="44"/>
      <c r="W33" s="45"/>
    </row>
    <row r="34" spans="1:25" ht="60" customHeight="1">
      <c r="A34" s="46" t="s">
        <v>29</v>
      </c>
      <c r="B34" s="441" t="s">
        <v>208</v>
      </c>
      <c r="C34" s="442"/>
      <c r="D34" s="442"/>
      <c r="E34" s="442"/>
      <c r="F34" s="442"/>
      <c r="G34" s="442"/>
      <c r="H34" s="442"/>
      <c r="I34" s="442"/>
      <c r="J34" s="47" t="s">
        <v>30</v>
      </c>
      <c r="K34" s="443" t="s">
        <v>201</v>
      </c>
      <c r="L34" s="443"/>
      <c r="M34" s="443"/>
      <c r="N34" s="443"/>
      <c r="O34" s="446" t="s">
        <v>31</v>
      </c>
      <c r="P34" s="446"/>
      <c r="Q34" s="446"/>
      <c r="R34" s="446"/>
      <c r="S34" s="446"/>
      <c r="T34" s="446"/>
      <c r="U34" s="446"/>
      <c r="V34" s="446"/>
      <c r="W34" s="48"/>
    </row>
    <row r="35" spans="1:25" ht="60" customHeight="1">
      <c r="A35" s="49"/>
      <c r="B35" s="92"/>
      <c r="C35" s="440" t="s">
        <v>209</v>
      </c>
      <c r="D35" s="440"/>
      <c r="E35" s="440"/>
      <c r="F35" s="440"/>
      <c r="G35" s="440"/>
      <c r="H35" s="440"/>
      <c r="I35" s="440"/>
      <c r="J35" s="50" t="s">
        <v>30</v>
      </c>
      <c r="K35" s="424" t="s">
        <v>201</v>
      </c>
      <c r="L35" s="424"/>
      <c r="M35" s="424"/>
      <c r="N35" s="424"/>
      <c r="O35" s="447" t="s">
        <v>31</v>
      </c>
      <c r="P35" s="447"/>
      <c r="Q35" s="447"/>
      <c r="R35" s="447"/>
      <c r="S35" s="447"/>
      <c r="T35" s="447"/>
      <c r="U35" s="447"/>
      <c r="V35" s="447"/>
      <c r="W35" s="51"/>
    </row>
    <row r="36" spans="1:25" ht="60" customHeight="1">
      <c r="A36" s="49"/>
      <c r="B36" s="93"/>
      <c r="C36" s="425" t="s">
        <v>210</v>
      </c>
      <c r="D36" s="425"/>
      <c r="E36" s="425"/>
      <c r="F36" s="425"/>
      <c r="G36" s="425"/>
      <c r="H36" s="425"/>
      <c r="I36" s="425"/>
      <c r="J36" s="50" t="s">
        <v>30</v>
      </c>
      <c r="K36" s="424" t="s">
        <v>201</v>
      </c>
      <c r="L36" s="424"/>
      <c r="M36" s="424"/>
      <c r="N36" s="424"/>
      <c r="O36" s="447" t="s">
        <v>31</v>
      </c>
      <c r="P36" s="447"/>
      <c r="Q36" s="447"/>
      <c r="R36" s="447"/>
      <c r="S36" s="447"/>
      <c r="T36" s="447"/>
      <c r="U36" s="447"/>
      <c r="V36" s="447"/>
      <c r="W36" s="51"/>
    </row>
    <row r="37" spans="1:25" ht="60" customHeight="1">
      <c r="A37" s="31"/>
      <c r="B37" s="94"/>
      <c r="C37" s="423" t="s">
        <v>32</v>
      </c>
      <c r="D37" s="423"/>
      <c r="E37" s="423"/>
      <c r="F37" s="423"/>
      <c r="G37" s="423"/>
      <c r="H37" s="423"/>
      <c r="I37" s="423"/>
      <c r="J37" s="52" t="s">
        <v>30</v>
      </c>
      <c r="K37" s="424" t="s">
        <v>201</v>
      </c>
      <c r="L37" s="424"/>
      <c r="M37" s="424"/>
      <c r="N37" s="424"/>
      <c r="O37" s="447" t="s">
        <v>31</v>
      </c>
      <c r="P37" s="447"/>
      <c r="Q37" s="447"/>
      <c r="R37" s="447"/>
      <c r="S37" s="447"/>
      <c r="T37" s="447"/>
      <c r="U37" s="447"/>
      <c r="V37" s="447"/>
      <c r="W37" s="6"/>
      <c r="X37" s="274"/>
      <c r="Y37" s="28"/>
    </row>
    <row r="38" spans="1:25" ht="60" customHeight="1" thickBot="1">
      <c r="A38" s="53"/>
      <c r="B38" s="95"/>
      <c r="C38" s="432" t="s">
        <v>211</v>
      </c>
      <c r="D38" s="432"/>
      <c r="E38" s="432"/>
      <c r="F38" s="432"/>
      <c r="G38" s="432"/>
      <c r="H38" s="432"/>
      <c r="I38" s="432"/>
      <c r="J38" s="152" t="s">
        <v>30</v>
      </c>
      <c r="K38" s="433" t="s">
        <v>201</v>
      </c>
      <c r="L38" s="433"/>
      <c r="M38" s="433"/>
      <c r="N38" s="433"/>
      <c r="O38" s="481" t="s">
        <v>31</v>
      </c>
      <c r="P38" s="481"/>
      <c r="Q38" s="481"/>
      <c r="R38" s="481"/>
      <c r="S38" s="481"/>
      <c r="T38" s="481"/>
      <c r="U38" s="481"/>
      <c r="V38" s="481"/>
      <c r="W38" s="8"/>
      <c r="Y38" s="272"/>
    </row>
    <row r="39" spans="1:25" ht="35.1" customHeight="1">
      <c r="A39" s="31"/>
      <c r="B39" s="434" t="s">
        <v>216</v>
      </c>
      <c r="C39" s="435"/>
      <c r="D39" s="435"/>
      <c r="E39" s="435"/>
      <c r="F39" s="435"/>
      <c r="G39" s="435"/>
      <c r="H39" s="435"/>
      <c r="I39" s="435"/>
      <c r="J39" s="435"/>
      <c r="K39" s="435"/>
      <c r="L39" s="435"/>
      <c r="M39" s="435"/>
      <c r="N39" s="435"/>
      <c r="O39" s="435"/>
      <c r="P39" s="435"/>
      <c r="Q39" s="435"/>
      <c r="R39" s="435"/>
      <c r="S39" s="435"/>
      <c r="T39" s="435"/>
      <c r="U39" s="435"/>
      <c r="V39" s="435"/>
      <c r="W39" s="436"/>
      <c r="Y39" s="272"/>
    </row>
    <row r="40" spans="1:25" ht="27" customHeight="1" thickBot="1">
      <c r="A40" s="31"/>
      <c r="B40" s="434"/>
      <c r="C40" s="435"/>
      <c r="D40" s="435"/>
      <c r="E40" s="435"/>
      <c r="F40" s="435"/>
      <c r="G40" s="435"/>
      <c r="H40" s="435"/>
      <c r="I40" s="435"/>
      <c r="J40" s="435"/>
      <c r="K40" s="435"/>
      <c r="L40" s="435"/>
      <c r="M40" s="435"/>
      <c r="N40" s="435"/>
      <c r="O40" s="435"/>
      <c r="P40" s="435"/>
      <c r="Q40" s="435"/>
      <c r="R40" s="435"/>
      <c r="S40" s="435"/>
      <c r="T40" s="435"/>
      <c r="U40" s="435"/>
      <c r="V40" s="435"/>
      <c r="W40" s="436"/>
      <c r="Y40" s="28"/>
    </row>
    <row r="41" spans="1:25" ht="60" customHeight="1" thickBot="1">
      <c r="A41" s="31"/>
      <c r="B41" s="56"/>
      <c r="C41" s="429" t="s">
        <v>212</v>
      </c>
      <c r="D41" s="430"/>
      <c r="E41" s="430"/>
      <c r="F41" s="430"/>
      <c r="G41" s="430"/>
      <c r="H41" s="430"/>
      <c r="I41" s="430"/>
      <c r="J41" s="57" t="s">
        <v>30</v>
      </c>
      <c r="K41" s="431" t="s">
        <v>201</v>
      </c>
      <c r="L41" s="431"/>
      <c r="M41" s="431"/>
      <c r="N41" s="431"/>
      <c r="O41" s="428" t="s">
        <v>31</v>
      </c>
      <c r="P41" s="428"/>
      <c r="Q41" s="428"/>
      <c r="R41" s="428"/>
      <c r="S41" s="428"/>
      <c r="T41" s="428"/>
      <c r="U41" s="428"/>
      <c r="V41" s="428"/>
      <c r="W41" s="58"/>
      <c r="Y41" s="28"/>
    </row>
    <row r="42" spans="1:25" ht="60" customHeight="1" thickBot="1">
      <c r="A42" s="31"/>
      <c r="B42" s="54"/>
      <c r="C42" s="426" t="s">
        <v>2</v>
      </c>
      <c r="D42" s="426"/>
      <c r="E42" s="426"/>
      <c r="F42" s="426"/>
      <c r="G42" s="426"/>
      <c r="H42" s="426"/>
      <c r="I42" s="426"/>
      <c r="J42" s="55" t="s">
        <v>30</v>
      </c>
      <c r="K42" s="427" t="s">
        <v>201</v>
      </c>
      <c r="L42" s="427"/>
      <c r="M42" s="427"/>
      <c r="N42" s="427"/>
      <c r="O42" s="428" t="s">
        <v>31</v>
      </c>
      <c r="P42" s="428"/>
      <c r="Q42" s="428"/>
      <c r="R42" s="428"/>
      <c r="S42" s="428"/>
      <c r="T42" s="428"/>
      <c r="U42" s="428"/>
      <c r="V42" s="428"/>
      <c r="W42" s="8"/>
    </row>
    <row r="43" spans="1:25" ht="14.25">
      <c r="C43" s="10"/>
      <c r="D43" s="29"/>
      <c r="E43" s="29"/>
      <c r="F43" s="29"/>
      <c r="G43" s="29"/>
      <c r="H43" s="29"/>
      <c r="I43" s="29"/>
      <c r="J43" s="29"/>
      <c r="K43" s="29"/>
      <c r="L43" s="29"/>
      <c r="M43" s="29"/>
      <c r="N43" s="29"/>
      <c r="O43" s="29"/>
      <c r="P43" s="29"/>
      <c r="Q43" s="29"/>
      <c r="R43" s="29"/>
      <c r="S43" s="29"/>
      <c r="T43" s="29"/>
      <c r="U43" s="29"/>
      <c r="V43" s="29"/>
    </row>
    <row r="44" spans="1:25">
      <c r="C44" s="29"/>
      <c r="D44" s="29"/>
      <c r="E44" s="29"/>
      <c r="F44" s="29"/>
      <c r="G44" s="29"/>
      <c r="H44" s="29"/>
      <c r="I44" s="29"/>
      <c r="J44" s="29"/>
      <c r="K44" s="29"/>
      <c r="L44" s="29"/>
      <c r="M44" s="29"/>
      <c r="N44" s="29"/>
      <c r="O44" s="29"/>
      <c r="P44" s="29"/>
      <c r="Q44" s="29"/>
      <c r="R44" s="29"/>
      <c r="S44" s="29"/>
      <c r="T44" s="29"/>
      <c r="U44" s="29"/>
      <c r="V44" s="29"/>
    </row>
    <row r="45" spans="1:25">
      <c r="C45" s="29"/>
      <c r="D45" s="29"/>
      <c r="E45" s="29"/>
      <c r="F45" s="29"/>
      <c r="G45" s="29"/>
      <c r="H45" s="29"/>
      <c r="I45" s="29"/>
      <c r="J45" s="29"/>
      <c r="K45" s="29"/>
      <c r="L45" s="29"/>
      <c r="M45" s="29"/>
      <c r="N45" s="29"/>
      <c r="O45" s="29"/>
      <c r="P45" s="29"/>
      <c r="Q45" s="29"/>
      <c r="R45" s="29"/>
      <c r="S45" s="29"/>
      <c r="T45" s="29"/>
      <c r="U45" s="29"/>
      <c r="V45" s="29"/>
    </row>
    <row r="46" spans="1:25">
      <c r="C46" s="29"/>
      <c r="D46" s="29"/>
      <c r="E46" s="29"/>
      <c r="F46" s="29"/>
      <c r="G46" s="29"/>
      <c r="H46" s="29"/>
      <c r="I46" s="29"/>
      <c r="J46" s="29"/>
      <c r="K46" s="29"/>
      <c r="L46" s="29"/>
      <c r="M46" s="29"/>
      <c r="N46" s="29"/>
      <c r="O46" s="29"/>
      <c r="P46" s="29"/>
      <c r="Q46" s="29"/>
      <c r="R46" s="29"/>
      <c r="S46" s="29"/>
      <c r="T46" s="29"/>
      <c r="U46" s="29"/>
      <c r="V46" s="29"/>
    </row>
    <row r="47" spans="1:25">
      <c r="C47" s="29"/>
      <c r="D47" s="29"/>
      <c r="E47" s="29"/>
      <c r="F47" s="29"/>
      <c r="G47" s="29"/>
      <c r="H47" s="29"/>
      <c r="I47" s="29"/>
      <c r="J47" s="29"/>
      <c r="K47" s="29"/>
      <c r="L47" s="29"/>
      <c r="M47" s="29"/>
      <c r="N47" s="29"/>
      <c r="O47" s="29"/>
      <c r="P47" s="29"/>
      <c r="Q47" s="29"/>
      <c r="R47" s="29"/>
      <c r="S47" s="29"/>
      <c r="T47" s="29"/>
      <c r="U47" s="29"/>
      <c r="V47" s="29"/>
    </row>
    <row r="48" spans="1:25">
      <c r="C48" s="29"/>
      <c r="D48" s="29"/>
      <c r="E48" s="29"/>
      <c r="F48" s="29"/>
      <c r="G48" s="29"/>
      <c r="H48" s="29"/>
      <c r="I48" s="29"/>
      <c r="J48" s="29"/>
      <c r="K48" s="29"/>
      <c r="L48" s="29"/>
      <c r="M48" s="29"/>
      <c r="N48" s="29"/>
      <c r="O48" s="29"/>
      <c r="P48" s="29"/>
      <c r="Q48" s="29"/>
      <c r="R48" s="29"/>
      <c r="S48" s="29"/>
      <c r="T48" s="29"/>
      <c r="U48" s="29"/>
      <c r="V48" s="29"/>
    </row>
    <row r="49" spans="3:22">
      <c r="C49" s="29"/>
      <c r="D49" s="29"/>
      <c r="E49" s="29"/>
      <c r="F49" s="29"/>
      <c r="G49" s="29"/>
      <c r="H49" s="29"/>
      <c r="I49" s="29"/>
      <c r="J49" s="29"/>
      <c r="K49" s="29"/>
      <c r="L49" s="29"/>
      <c r="M49" s="29"/>
      <c r="N49" s="29"/>
      <c r="O49" s="29"/>
      <c r="P49" s="29"/>
      <c r="Q49" s="29"/>
      <c r="R49" s="29"/>
      <c r="S49" s="29"/>
      <c r="T49" s="29"/>
      <c r="U49" s="29"/>
      <c r="V49" s="29"/>
    </row>
    <row r="50" spans="3:22">
      <c r="C50" s="29"/>
      <c r="D50" s="29"/>
      <c r="E50" s="29"/>
      <c r="F50" s="29"/>
      <c r="G50" s="29"/>
      <c r="H50" s="29"/>
      <c r="I50" s="29"/>
      <c r="J50" s="29"/>
      <c r="K50" s="29"/>
      <c r="L50" s="29"/>
      <c r="M50" s="29"/>
      <c r="N50" s="29"/>
      <c r="O50" s="29"/>
      <c r="P50" s="29"/>
      <c r="Q50" s="29"/>
      <c r="R50" s="29"/>
      <c r="S50" s="29"/>
      <c r="T50" s="29"/>
      <c r="U50" s="29"/>
      <c r="V50" s="29"/>
    </row>
    <row r="51" spans="3:22">
      <c r="C51" s="29"/>
      <c r="D51" s="29"/>
      <c r="E51" s="29"/>
      <c r="F51" s="29"/>
      <c r="G51" s="29"/>
      <c r="H51" s="29"/>
      <c r="I51" s="29"/>
      <c r="J51" s="29"/>
      <c r="K51" s="29"/>
      <c r="L51" s="29"/>
      <c r="M51" s="29"/>
      <c r="N51" s="29"/>
      <c r="O51" s="29"/>
      <c r="P51" s="29"/>
      <c r="Q51" s="29"/>
      <c r="R51" s="29"/>
      <c r="S51" s="29"/>
      <c r="T51" s="29"/>
      <c r="U51" s="29"/>
      <c r="V51" s="29"/>
    </row>
    <row r="52" spans="3:22">
      <c r="C52" s="29"/>
      <c r="D52" s="29"/>
      <c r="E52" s="29"/>
      <c r="F52" s="29"/>
      <c r="G52" s="29"/>
      <c r="H52" s="29"/>
      <c r="I52" s="29"/>
      <c r="J52" s="29"/>
      <c r="K52" s="29"/>
      <c r="L52" s="29"/>
      <c r="M52" s="29"/>
      <c r="N52" s="29"/>
      <c r="O52" s="29"/>
      <c r="P52" s="29"/>
      <c r="Q52" s="29"/>
      <c r="R52" s="29"/>
      <c r="S52" s="29"/>
      <c r="T52" s="29"/>
      <c r="U52" s="29"/>
      <c r="V52" s="29"/>
    </row>
    <row r="53" spans="3:22">
      <c r="C53" s="29"/>
      <c r="D53" s="29"/>
      <c r="E53" s="29"/>
      <c r="F53" s="29"/>
      <c r="G53" s="29"/>
      <c r="H53" s="29"/>
      <c r="I53" s="29"/>
      <c r="J53" s="29"/>
      <c r="K53" s="29"/>
      <c r="L53" s="29"/>
      <c r="M53" s="29"/>
      <c r="N53" s="29"/>
      <c r="O53" s="29"/>
      <c r="P53" s="29"/>
      <c r="Q53" s="29"/>
      <c r="R53" s="29"/>
      <c r="S53" s="29"/>
      <c r="T53" s="29"/>
      <c r="U53" s="29"/>
      <c r="V53" s="29"/>
    </row>
    <row r="54" spans="3:22">
      <c r="C54" s="29"/>
      <c r="D54" s="29"/>
      <c r="E54" s="29"/>
      <c r="F54" s="29"/>
      <c r="G54" s="29"/>
      <c r="H54" s="29"/>
      <c r="I54" s="29"/>
      <c r="J54" s="29"/>
      <c r="K54" s="29"/>
      <c r="L54" s="29"/>
      <c r="M54" s="29"/>
      <c r="N54" s="29"/>
      <c r="O54" s="29"/>
      <c r="P54" s="29"/>
      <c r="Q54" s="29"/>
      <c r="R54" s="29"/>
      <c r="S54" s="29"/>
      <c r="T54" s="29"/>
      <c r="U54" s="29"/>
      <c r="V54" s="29"/>
    </row>
    <row r="55" spans="3:22">
      <c r="C55" s="29"/>
      <c r="D55" s="29"/>
      <c r="E55" s="29"/>
      <c r="F55" s="29"/>
      <c r="G55" s="29"/>
      <c r="H55" s="29"/>
      <c r="I55" s="29"/>
      <c r="J55" s="29"/>
      <c r="K55" s="29"/>
      <c r="L55" s="29"/>
      <c r="M55" s="29"/>
      <c r="N55" s="29"/>
      <c r="O55" s="29"/>
      <c r="P55" s="29"/>
      <c r="Q55" s="29"/>
      <c r="R55" s="29"/>
      <c r="S55" s="29"/>
      <c r="T55" s="29"/>
      <c r="U55" s="29"/>
      <c r="V55" s="29"/>
    </row>
    <row r="56" spans="3:22">
      <c r="C56" s="29"/>
      <c r="D56" s="29"/>
      <c r="E56" s="29"/>
      <c r="F56" s="29"/>
      <c r="G56" s="29"/>
      <c r="H56" s="29"/>
      <c r="I56" s="29"/>
      <c r="J56" s="29"/>
      <c r="K56" s="29"/>
      <c r="L56" s="29"/>
      <c r="M56" s="29"/>
      <c r="N56" s="29"/>
      <c r="O56" s="29"/>
      <c r="P56" s="29"/>
      <c r="Q56" s="29"/>
      <c r="R56" s="29"/>
      <c r="S56" s="29"/>
      <c r="T56" s="29"/>
      <c r="U56" s="29"/>
      <c r="V56" s="29"/>
    </row>
    <row r="57" spans="3:22">
      <c r="C57" s="29"/>
      <c r="D57" s="29"/>
      <c r="E57" s="29"/>
      <c r="F57" s="29"/>
      <c r="G57" s="29"/>
      <c r="H57" s="29"/>
      <c r="I57" s="29"/>
      <c r="J57" s="29"/>
      <c r="K57" s="29"/>
      <c r="L57" s="29"/>
      <c r="M57" s="29"/>
      <c r="N57" s="29"/>
      <c r="O57" s="29"/>
      <c r="P57" s="29"/>
      <c r="Q57" s="29"/>
      <c r="R57" s="29"/>
      <c r="S57" s="29"/>
      <c r="T57" s="29"/>
      <c r="U57" s="29"/>
      <c r="V57" s="29"/>
    </row>
    <row r="58" spans="3:22">
      <c r="C58" s="29"/>
      <c r="D58" s="29"/>
      <c r="E58" s="29"/>
      <c r="F58" s="29"/>
      <c r="G58" s="29"/>
      <c r="H58" s="29"/>
      <c r="I58" s="29"/>
      <c r="J58" s="29"/>
      <c r="K58" s="29"/>
      <c r="L58" s="29"/>
      <c r="M58" s="29"/>
      <c r="N58" s="29"/>
      <c r="O58" s="29"/>
      <c r="P58" s="29"/>
      <c r="Q58" s="29"/>
      <c r="R58" s="29"/>
      <c r="S58" s="29"/>
      <c r="T58" s="29"/>
      <c r="U58" s="29"/>
      <c r="V58" s="29"/>
    </row>
    <row r="59" spans="3:22">
      <c r="C59" s="29"/>
      <c r="D59" s="29"/>
      <c r="E59" s="29"/>
      <c r="F59" s="29"/>
      <c r="G59" s="29"/>
      <c r="H59" s="29"/>
      <c r="I59" s="29"/>
      <c r="J59" s="29"/>
      <c r="K59" s="29"/>
      <c r="L59" s="29"/>
      <c r="M59" s="29"/>
      <c r="N59" s="29"/>
      <c r="O59" s="29"/>
      <c r="P59" s="29"/>
      <c r="Q59" s="29"/>
      <c r="R59" s="29"/>
      <c r="S59" s="29"/>
      <c r="T59" s="29"/>
      <c r="U59" s="29"/>
      <c r="V59" s="29"/>
    </row>
    <row r="60" spans="3:22">
      <c r="C60" s="29"/>
      <c r="D60" s="29"/>
      <c r="E60" s="29"/>
      <c r="F60" s="29"/>
      <c r="G60" s="29"/>
      <c r="H60" s="29"/>
      <c r="I60" s="29"/>
      <c r="J60" s="29"/>
      <c r="K60" s="29"/>
      <c r="L60" s="29"/>
      <c r="M60" s="29"/>
      <c r="N60" s="29"/>
      <c r="O60" s="29"/>
      <c r="P60" s="29"/>
      <c r="Q60" s="29"/>
      <c r="R60" s="29"/>
      <c r="S60" s="29"/>
      <c r="T60" s="29"/>
      <c r="U60" s="29"/>
      <c r="V60" s="29"/>
    </row>
    <row r="61" spans="3:22">
      <c r="C61" s="29"/>
      <c r="D61" s="29"/>
      <c r="E61" s="29"/>
      <c r="F61" s="29"/>
      <c r="G61" s="29"/>
      <c r="H61" s="29"/>
      <c r="I61" s="29"/>
      <c r="J61" s="29"/>
      <c r="K61" s="29"/>
      <c r="L61" s="29"/>
      <c r="M61" s="29"/>
      <c r="N61" s="29"/>
      <c r="O61" s="29"/>
      <c r="P61" s="29"/>
      <c r="Q61" s="29"/>
      <c r="R61" s="29"/>
      <c r="S61" s="29"/>
      <c r="T61" s="29"/>
      <c r="U61" s="29"/>
      <c r="V61" s="29"/>
    </row>
    <row r="62" spans="3:22">
      <c r="C62" s="29"/>
      <c r="D62" s="29"/>
      <c r="E62" s="29"/>
      <c r="F62" s="29"/>
      <c r="G62" s="29"/>
      <c r="H62" s="29"/>
      <c r="I62" s="29"/>
      <c r="J62" s="29"/>
      <c r="K62" s="29"/>
      <c r="L62" s="29"/>
      <c r="M62" s="29"/>
      <c r="N62" s="29"/>
      <c r="O62" s="29"/>
      <c r="P62" s="29"/>
      <c r="Q62" s="29"/>
      <c r="R62" s="29"/>
      <c r="S62" s="29"/>
      <c r="T62" s="29"/>
      <c r="U62" s="29"/>
      <c r="V62" s="29"/>
    </row>
    <row r="63" spans="3:22">
      <c r="C63" s="29"/>
      <c r="D63" s="29"/>
      <c r="E63" s="29"/>
      <c r="F63" s="29"/>
      <c r="G63" s="29"/>
      <c r="H63" s="29"/>
      <c r="I63" s="29"/>
      <c r="J63" s="29"/>
      <c r="K63" s="29"/>
      <c r="L63" s="29"/>
      <c r="M63" s="29"/>
      <c r="N63" s="29"/>
      <c r="O63" s="29"/>
      <c r="P63" s="29"/>
      <c r="Q63" s="29"/>
      <c r="R63" s="29"/>
      <c r="S63" s="29"/>
      <c r="T63" s="29"/>
      <c r="U63" s="29"/>
      <c r="V63" s="29"/>
    </row>
    <row r="64" spans="3:22">
      <c r="C64" s="29"/>
      <c r="D64" s="29"/>
      <c r="E64" s="29"/>
      <c r="F64" s="29"/>
      <c r="G64" s="29"/>
      <c r="H64" s="29"/>
      <c r="I64" s="29"/>
      <c r="J64" s="29"/>
      <c r="K64" s="29"/>
      <c r="L64" s="29"/>
      <c r="M64" s="29"/>
      <c r="N64" s="29"/>
      <c r="O64" s="29"/>
      <c r="P64" s="29"/>
      <c r="Q64" s="29"/>
      <c r="R64" s="29"/>
      <c r="S64" s="29"/>
      <c r="T64" s="29"/>
      <c r="U64" s="29"/>
      <c r="V64" s="29"/>
    </row>
    <row r="65" spans="3:22">
      <c r="C65" s="29"/>
      <c r="D65" s="29"/>
      <c r="E65" s="29"/>
      <c r="F65" s="29"/>
      <c r="G65" s="29"/>
      <c r="H65" s="29"/>
      <c r="I65" s="29"/>
      <c r="J65" s="29"/>
      <c r="K65" s="29"/>
      <c r="L65" s="29"/>
      <c r="M65" s="29"/>
      <c r="N65" s="29"/>
      <c r="O65" s="29"/>
      <c r="P65" s="29"/>
      <c r="Q65" s="29"/>
      <c r="R65" s="29"/>
      <c r="S65" s="29"/>
      <c r="T65" s="29"/>
      <c r="U65" s="29"/>
      <c r="V65" s="29"/>
    </row>
    <row r="66" spans="3:22">
      <c r="C66" s="29"/>
      <c r="D66" s="29"/>
      <c r="E66" s="29"/>
      <c r="F66" s="29"/>
      <c r="G66" s="29"/>
      <c r="H66" s="29"/>
      <c r="I66" s="29"/>
      <c r="J66" s="29"/>
      <c r="K66" s="29"/>
      <c r="L66" s="29"/>
      <c r="M66" s="29"/>
      <c r="N66" s="29"/>
      <c r="O66" s="29"/>
      <c r="P66" s="29"/>
      <c r="Q66" s="29"/>
      <c r="R66" s="29"/>
      <c r="S66" s="29"/>
      <c r="T66" s="29"/>
      <c r="U66" s="29"/>
      <c r="V66" s="29"/>
    </row>
    <row r="67" spans="3:22">
      <c r="C67" s="29"/>
      <c r="D67" s="29"/>
      <c r="E67" s="29"/>
      <c r="F67" s="29"/>
      <c r="G67" s="29"/>
      <c r="H67" s="29"/>
      <c r="I67" s="29"/>
      <c r="J67" s="29"/>
      <c r="K67" s="29"/>
      <c r="L67" s="29"/>
      <c r="M67" s="29"/>
      <c r="N67" s="29"/>
      <c r="O67" s="29"/>
      <c r="P67" s="29"/>
      <c r="Q67" s="29"/>
      <c r="R67" s="29"/>
      <c r="S67" s="29"/>
      <c r="T67" s="29"/>
      <c r="U67" s="29"/>
      <c r="V67" s="29"/>
    </row>
    <row r="68" spans="3:22">
      <c r="C68" s="29"/>
      <c r="D68" s="29"/>
      <c r="E68" s="29"/>
      <c r="F68" s="29"/>
      <c r="G68" s="29"/>
      <c r="H68" s="29"/>
      <c r="I68" s="29"/>
      <c r="J68" s="29"/>
      <c r="K68" s="29"/>
      <c r="L68" s="29"/>
      <c r="M68" s="29"/>
      <c r="N68" s="29"/>
      <c r="O68" s="29"/>
      <c r="P68" s="29"/>
      <c r="Q68" s="29"/>
      <c r="R68" s="29"/>
      <c r="S68" s="29"/>
      <c r="T68" s="29"/>
      <c r="U68" s="29"/>
      <c r="V68" s="29"/>
    </row>
    <row r="69" spans="3:22">
      <c r="C69" s="29"/>
      <c r="D69" s="29"/>
      <c r="E69" s="29"/>
      <c r="F69" s="29"/>
      <c r="G69" s="29"/>
      <c r="H69" s="29"/>
      <c r="I69" s="29"/>
      <c r="J69" s="29"/>
      <c r="K69" s="29"/>
      <c r="L69" s="29"/>
      <c r="M69" s="29"/>
      <c r="N69" s="29"/>
      <c r="O69" s="29"/>
      <c r="P69" s="29"/>
      <c r="Q69" s="29"/>
      <c r="R69" s="29"/>
      <c r="S69" s="29"/>
      <c r="T69" s="29"/>
      <c r="U69" s="29"/>
      <c r="V69" s="29"/>
    </row>
    <row r="70" spans="3:22">
      <c r="C70" s="29"/>
      <c r="D70" s="29"/>
      <c r="E70" s="29"/>
      <c r="F70" s="29"/>
      <c r="G70" s="29"/>
      <c r="H70" s="29"/>
      <c r="I70" s="29"/>
      <c r="J70" s="29"/>
      <c r="K70" s="29"/>
      <c r="L70" s="29"/>
      <c r="M70" s="29"/>
      <c r="N70" s="29"/>
      <c r="O70" s="29"/>
      <c r="P70" s="29"/>
      <c r="Q70" s="29"/>
      <c r="R70" s="29"/>
      <c r="S70" s="29"/>
      <c r="T70" s="29"/>
      <c r="U70" s="29"/>
      <c r="V70" s="29"/>
    </row>
    <row r="71" spans="3:22">
      <c r="C71" s="29"/>
      <c r="D71" s="29"/>
      <c r="E71" s="29"/>
      <c r="F71" s="29"/>
      <c r="G71" s="29"/>
      <c r="H71" s="29"/>
      <c r="I71" s="29"/>
      <c r="J71" s="29"/>
      <c r="K71" s="29"/>
      <c r="L71" s="29"/>
      <c r="M71" s="29"/>
      <c r="N71" s="29"/>
      <c r="O71" s="29"/>
      <c r="P71" s="29"/>
      <c r="Q71" s="29"/>
      <c r="R71" s="29"/>
      <c r="S71" s="29"/>
      <c r="T71" s="29"/>
      <c r="U71" s="29"/>
      <c r="V71" s="29"/>
    </row>
    <row r="72" spans="3:22">
      <c r="C72" s="29"/>
      <c r="D72" s="29"/>
      <c r="E72" s="29"/>
      <c r="F72" s="29"/>
      <c r="G72" s="29"/>
      <c r="H72" s="29"/>
      <c r="I72" s="29"/>
      <c r="J72" s="29"/>
      <c r="K72" s="29"/>
      <c r="L72" s="29"/>
      <c r="M72" s="29"/>
      <c r="N72" s="29"/>
      <c r="O72" s="29"/>
      <c r="P72" s="29"/>
      <c r="Q72" s="29"/>
      <c r="R72" s="29"/>
      <c r="S72" s="29"/>
      <c r="T72" s="29"/>
      <c r="U72" s="29"/>
      <c r="V72" s="29"/>
    </row>
    <row r="73" spans="3:22">
      <c r="C73" s="29"/>
      <c r="D73" s="29"/>
      <c r="E73" s="29"/>
      <c r="F73" s="29"/>
      <c r="G73" s="29"/>
      <c r="H73" s="29"/>
      <c r="I73" s="29"/>
      <c r="J73" s="29"/>
      <c r="K73" s="29"/>
      <c r="L73" s="29"/>
      <c r="M73" s="29"/>
      <c r="N73" s="29"/>
      <c r="O73" s="29"/>
      <c r="P73" s="29"/>
      <c r="Q73" s="29"/>
      <c r="R73" s="29"/>
      <c r="S73" s="29"/>
      <c r="T73" s="29"/>
      <c r="U73" s="29"/>
      <c r="V73" s="29"/>
    </row>
    <row r="74" spans="3:22">
      <c r="C74" s="29"/>
      <c r="D74" s="29"/>
      <c r="E74" s="29"/>
      <c r="F74" s="29"/>
      <c r="G74" s="29"/>
      <c r="H74" s="29"/>
      <c r="I74" s="29"/>
      <c r="J74" s="29"/>
      <c r="K74" s="29"/>
      <c r="L74" s="29"/>
      <c r="M74" s="29"/>
      <c r="N74" s="29"/>
      <c r="O74" s="29"/>
      <c r="P74" s="29"/>
      <c r="Q74" s="29"/>
      <c r="R74" s="29"/>
      <c r="S74" s="29"/>
      <c r="T74" s="29"/>
      <c r="U74" s="29"/>
      <c r="V74" s="29"/>
    </row>
    <row r="75" spans="3:22">
      <c r="C75" s="29"/>
      <c r="D75" s="29"/>
      <c r="E75" s="29"/>
      <c r="F75" s="29"/>
      <c r="G75" s="29"/>
      <c r="H75" s="29"/>
      <c r="I75" s="29"/>
      <c r="J75" s="29"/>
      <c r="K75" s="29"/>
      <c r="L75" s="29"/>
      <c r="M75" s="29"/>
      <c r="N75" s="29"/>
      <c r="O75" s="29"/>
      <c r="P75" s="29"/>
      <c r="Q75" s="29"/>
      <c r="R75" s="29"/>
      <c r="S75" s="29"/>
      <c r="T75" s="29"/>
      <c r="U75" s="29"/>
      <c r="V75" s="29"/>
    </row>
    <row r="76" spans="3:22">
      <c r="C76" s="29"/>
      <c r="D76" s="29"/>
      <c r="E76" s="29"/>
      <c r="F76" s="29"/>
      <c r="G76" s="29"/>
      <c r="H76" s="29"/>
      <c r="I76" s="29"/>
      <c r="J76" s="29"/>
      <c r="K76" s="29"/>
      <c r="L76" s="29"/>
      <c r="M76" s="29"/>
      <c r="N76" s="29"/>
      <c r="O76" s="29"/>
      <c r="P76" s="29"/>
      <c r="Q76" s="29"/>
      <c r="R76" s="29"/>
      <c r="S76" s="29"/>
      <c r="T76" s="29"/>
      <c r="U76" s="29"/>
      <c r="V76" s="29"/>
    </row>
    <row r="77" spans="3:22">
      <c r="C77" s="29"/>
      <c r="D77" s="29"/>
      <c r="E77" s="29"/>
      <c r="F77" s="29"/>
      <c r="G77" s="29"/>
      <c r="H77" s="29"/>
      <c r="I77" s="29"/>
      <c r="J77" s="29"/>
      <c r="K77" s="29"/>
      <c r="L77" s="29"/>
      <c r="M77" s="29"/>
      <c r="N77" s="29"/>
      <c r="O77" s="29"/>
      <c r="P77" s="29"/>
      <c r="Q77" s="29"/>
      <c r="R77" s="29"/>
      <c r="S77" s="29"/>
      <c r="T77" s="29"/>
      <c r="U77" s="29"/>
      <c r="V77" s="29"/>
    </row>
    <row r="78" spans="3:22">
      <c r="C78" s="29"/>
      <c r="D78" s="29"/>
      <c r="E78" s="29"/>
      <c r="F78" s="29"/>
      <c r="G78" s="29"/>
      <c r="H78" s="29"/>
      <c r="I78" s="29"/>
      <c r="J78" s="29"/>
      <c r="K78" s="29"/>
      <c r="L78" s="29"/>
      <c r="M78" s="29"/>
      <c r="N78" s="29"/>
      <c r="O78" s="29"/>
      <c r="P78" s="29"/>
      <c r="Q78" s="29"/>
      <c r="R78" s="29"/>
      <c r="S78" s="29"/>
      <c r="T78" s="29"/>
      <c r="U78" s="29"/>
      <c r="V78" s="29"/>
    </row>
    <row r="79" spans="3:22">
      <c r="C79" s="29"/>
      <c r="D79" s="29"/>
      <c r="E79" s="29"/>
      <c r="F79" s="29"/>
      <c r="G79" s="29"/>
      <c r="H79" s="29"/>
      <c r="I79" s="29"/>
      <c r="J79" s="29"/>
      <c r="K79" s="29"/>
      <c r="L79" s="29"/>
      <c r="M79" s="29"/>
      <c r="N79" s="29"/>
      <c r="O79" s="29"/>
      <c r="P79" s="29"/>
      <c r="Q79" s="29"/>
      <c r="R79" s="29"/>
      <c r="S79" s="29"/>
      <c r="T79" s="29"/>
      <c r="U79" s="29"/>
      <c r="V79" s="29"/>
    </row>
    <row r="80" spans="3:22">
      <c r="C80" s="29"/>
      <c r="D80" s="29"/>
      <c r="E80" s="29"/>
      <c r="F80" s="29"/>
      <c r="G80" s="29"/>
      <c r="H80" s="29"/>
      <c r="I80" s="29"/>
      <c r="J80" s="29"/>
      <c r="K80" s="29"/>
      <c r="L80" s="29"/>
      <c r="M80" s="29"/>
      <c r="N80" s="29"/>
      <c r="O80" s="29"/>
      <c r="P80" s="29"/>
      <c r="Q80" s="29"/>
      <c r="R80" s="29"/>
      <c r="S80" s="29"/>
      <c r="T80" s="29"/>
      <c r="U80" s="29"/>
      <c r="V80" s="29"/>
    </row>
    <row r="81" spans="3:22">
      <c r="C81" s="29"/>
      <c r="D81" s="29"/>
      <c r="E81" s="29"/>
      <c r="F81" s="29"/>
      <c r="G81" s="29"/>
      <c r="H81" s="29"/>
      <c r="I81" s="29"/>
      <c r="J81" s="29"/>
      <c r="K81" s="29"/>
      <c r="L81" s="29"/>
      <c r="M81" s="29"/>
      <c r="N81" s="29"/>
      <c r="O81" s="29"/>
      <c r="P81" s="29"/>
      <c r="Q81" s="29"/>
      <c r="R81" s="29"/>
      <c r="S81" s="29"/>
      <c r="T81" s="29"/>
      <c r="U81" s="29"/>
      <c r="V81" s="29"/>
    </row>
    <row r="82" spans="3:22">
      <c r="C82" s="29"/>
      <c r="D82" s="29"/>
      <c r="E82" s="29"/>
      <c r="F82" s="29"/>
      <c r="G82" s="29"/>
      <c r="H82" s="29"/>
      <c r="I82" s="29"/>
      <c r="J82" s="29"/>
      <c r="K82" s="29"/>
      <c r="L82" s="29"/>
      <c r="M82" s="29"/>
      <c r="N82" s="29"/>
      <c r="O82" s="29"/>
      <c r="P82" s="29"/>
      <c r="Q82" s="29"/>
      <c r="R82" s="29"/>
      <c r="S82" s="29"/>
      <c r="T82" s="29"/>
      <c r="U82" s="29"/>
      <c r="V82" s="29"/>
    </row>
    <row r="83" spans="3:22">
      <c r="C83" s="29"/>
      <c r="D83" s="29"/>
      <c r="E83" s="29"/>
      <c r="F83" s="29"/>
      <c r="G83" s="29"/>
      <c r="H83" s="29"/>
      <c r="I83" s="29"/>
      <c r="J83" s="29"/>
      <c r="K83" s="29"/>
      <c r="L83" s="29"/>
      <c r="M83" s="29"/>
      <c r="N83" s="29"/>
      <c r="O83" s="29"/>
      <c r="P83" s="29"/>
      <c r="Q83" s="29"/>
      <c r="R83" s="29"/>
      <c r="S83" s="29"/>
      <c r="T83" s="29"/>
      <c r="U83" s="29"/>
      <c r="V83" s="29"/>
    </row>
    <row r="84" spans="3:22">
      <c r="C84" s="29"/>
      <c r="D84" s="29"/>
      <c r="E84" s="29"/>
      <c r="F84" s="29"/>
      <c r="G84" s="29"/>
      <c r="H84" s="29"/>
      <c r="I84" s="29"/>
      <c r="J84" s="29"/>
      <c r="K84" s="29"/>
      <c r="L84" s="29"/>
      <c r="M84" s="29"/>
      <c r="N84" s="29"/>
      <c r="O84" s="29"/>
      <c r="P84" s="29"/>
      <c r="Q84" s="29"/>
      <c r="R84" s="29"/>
      <c r="S84" s="29"/>
      <c r="T84" s="29"/>
      <c r="U84" s="29"/>
      <c r="V84" s="29"/>
    </row>
    <row r="85" spans="3:22">
      <c r="C85" s="29"/>
      <c r="D85" s="29"/>
      <c r="E85" s="29"/>
      <c r="F85" s="29"/>
      <c r="G85" s="29"/>
      <c r="H85" s="29"/>
      <c r="I85" s="29"/>
      <c r="J85" s="29"/>
      <c r="K85" s="29"/>
      <c r="L85" s="29"/>
      <c r="M85" s="29"/>
      <c r="N85" s="29"/>
      <c r="O85" s="29"/>
      <c r="P85" s="29"/>
      <c r="Q85" s="29"/>
      <c r="R85" s="29"/>
      <c r="S85" s="29"/>
      <c r="T85" s="29"/>
      <c r="U85" s="29"/>
      <c r="V85" s="29"/>
    </row>
    <row r="86" spans="3:22">
      <c r="C86" s="29"/>
      <c r="D86" s="29"/>
      <c r="E86" s="29"/>
      <c r="F86" s="29"/>
      <c r="G86" s="29"/>
      <c r="H86" s="29"/>
      <c r="I86" s="29"/>
      <c r="J86" s="29"/>
      <c r="K86" s="29"/>
      <c r="L86" s="29"/>
      <c r="M86" s="29"/>
      <c r="N86" s="29"/>
      <c r="O86" s="29"/>
      <c r="P86" s="29"/>
      <c r="Q86" s="29"/>
      <c r="R86" s="29"/>
      <c r="S86" s="29"/>
      <c r="T86" s="29"/>
      <c r="U86" s="29"/>
      <c r="V86" s="29"/>
    </row>
    <row r="87" spans="3:22">
      <c r="C87" s="29"/>
      <c r="D87" s="29"/>
      <c r="E87" s="29"/>
      <c r="F87" s="29"/>
      <c r="G87" s="29"/>
      <c r="H87" s="29"/>
      <c r="I87" s="29"/>
      <c r="J87" s="29"/>
      <c r="K87" s="29"/>
      <c r="L87" s="29"/>
      <c r="M87" s="29"/>
      <c r="N87" s="29"/>
      <c r="O87" s="29"/>
      <c r="P87" s="29"/>
      <c r="Q87" s="29"/>
      <c r="R87" s="29"/>
      <c r="S87" s="29"/>
      <c r="T87" s="29"/>
      <c r="U87" s="29"/>
      <c r="V87" s="29"/>
    </row>
    <row r="88" spans="3:22">
      <c r="C88" s="29"/>
      <c r="D88" s="29"/>
      <c r="E88" s="29"/>
      <c r="F88" s="29"/>
      <c r="G88" s="29"/>
      <c r="H88" s="29"/>
      <c r="I88" s="29"/>
      <c r="J88" s="29"/>
      <c r="K88" s="29"/>
      <c r="L88" s="29"/>
      <c r="M88" s="29"/>
      <c r="N88" s="29"/>
      <c r="O88" s="29"/>
      <c r="P88" s="29"/>
      <c r="Q88" s="29"/>
      <c r="R88" s="29"/>
      <c r="S88" s="29"/>
      <c r="T88" s="29"/>
      <c r="U88" s="29"/>
      <c r="V88" s="29"/>
    </row>
    <row r="89" spans="3:22">
      <c r="C89" s="29"/>
      <c r="D89" s="29"/>
      <c r="E89" s="29"/>
      <c r="F89" s="29"/>
      <c r="G89" s="29"/>
      <c r="H89" s="29"/>
      <c r="I89" s="29"/>
      <c r="J89" s="29"/>
      <c r="K89" s="29"/>
      <c r="L89" s="29"/>
      <c r="M89" s="29"/>
      <c r="N89" s="29"/>
      <c r="O89" s="29"/>
      <c r="P89" s="29"/>
      <c r="Q89" s="29"/>
      <c r="R89" s="29"/>
      <c r="S89" s="29"/>
      <c r="T89" s="29"/>
      <c r="U89" s="29"/>
      <c r="V89" s="29"/>
    </row>
    <row r="90" spans="3:22">
      <c r="C90" s="29"/>
      <c r="D90" s="29"/>
      <c r="E90" s="29"/>
      <c r="F90" s="29"/>
      <c r="G90" s="29"/>
      <c r="H90" s="29"/>
      <c r="I90" s="29"/>
      <c r="J90" s="29"/>
      <c r="K90" s="29"/>
      <c r="L90" s="29"/>
      <c r="M90" s="29"/>
      <c r="N90" s="29"/>
      <c r="O90" s="29"/>
      <c r="P90" s="29"/>
      <c r="Q90" s="29"/>
      <c r="R90" s="29"/>
      <c r="S90" s="29"/>
      <c r="T90" s="29"/>
      <c r="U90" s="29"/>
      <c r="V90" s="29"/>
    </row>
    <row r="91" spans="3:22">
      <c r="C91" s="29"/>
      <c r="D91" s="29"/>
      <c r="E91" s="29"/>
      <c r="F91" s="29"/>
      <c r="G91" s="29"/>
      <c r="H91" s="29"/>
      <c r="I91" s="29"/>
      <c r="J91" s="29"/>
      <c r="K91" s="29"/>
      <c r="L91" s="29"/>
      <c r="M91" s="29"/>
      <c r="N91" s="29"/>
      <c r="O91" s="29"/>
      <c r="P91" s="29"/>
      <c r="Q91" s="29"/>
      <c r="R91" s="29"/>
      <c r="S91" s="29"/>
      <c r="T91" s="29"/>
      <c r="U91" s="29"/>
      <c r="V91" s="29"/>
    </row>
    <row r="92" spans="3:22">
      <c r="C92" s="29"/>
      <c r="D92" s="29"/>
      <c r="E92" s="29"/>
      <c r="F92" s="29"/>
      <c r="G92" s="29"/>
      <c r="H92" s="29"/>
      <c r="I92" s="29"/>
      <c r="J92" s="29"/>
      <c r="K92" s="29"/>
      <c r="L92" s="29"/>
      <c r="M92" s="29"/>
      <c r="N92" s="29"/>
      <c r="O92" s="29"/>
      <c r="P92" s="29"/>
      <c r="Q92" s="29"/>
      <c r="R92" s="29"/>
      <c r="S92" s="29"/>
      <c r="T92" s="29"/>
      <c r="U92" s="29"/>
      <c r="V92" s="29"/>
    </row>
    <row r="93" spans="3:22">
      <c r="C93" s="29"/>
      <c r="D93" s="29"/>
      <c r="E93" s="29"/>
      <c r="F93" s="29"/>
      <c r="G93" s="29"/>
      <c r="H93" s="29"/>
      <c r="I93" s="29"/>
      <c r="J93" s="29"/>
      <c r="K93" s="29"/>
      <c r="L93" s="29"/>
      <c r="M93" s="29"/>
      <c r="N93" s="29"/>
      <c r="O93" s="29"/>
      <c r="P93" s="29"/>
      <c r="Q93" s="29"/>
      <c r="R93" s="29"/>
      <c r="S93" s="29"/>
      <c r="T93" s="29"/>
      <c r="U93" s="29"/>
      <c r="V93" s="29"/>
    </row>
    <row r="94" spans="3:22">
      <c r="C94" s="29"/>
      <c r="D94" s="29"/>
      <c r="E94" s="29"/>
      <c r="F94" s="29"/>
      <c r="G94" s="29"/>
      <c r="H94" s="29"/>
      <c r="I94" s="29"/>
      <c r="J94" s="29"/>
      <c r="K94" s="29"/>
      <c r="L94" s="29"/>
      <c r="M94" s="29"/>
      <c r="N94" s="29"/>
      <c r="O94" s="29"/>
      <c r="P94" s="29"/>
      <c r="Q94" s="29"/>
      <c r="R94" s="29"/>
      <c r="S94" s="29"/>
      <c r="T94" s="29"/>
      <c r="U94" s="29"/>
      <c r="V94" s="29"/>
    </row>
    <row r="95" spans="3:22">
      <c r="C95" s="29"/>
      <c r="D95" s="29"/>
      <c r="E95" s="29"/>
      <c r="F95" s="29"/>
      <c r="G95" s="29"/>
      <c r="H95" s="29"/>
      <c r="I95" s="29"/>
      <c r="J95" s="29"/>
      <c r="K95" s="29"/>
      <c r="L95" s="29"/>
      <c r="M95" s="29"/>
      <c r="N95" s="29"/>
      <c r="O95" s="29"/>
      <c r="P95" s="29"/>
      <c r="Q95" s="29"/>
      <c r="R95" s="29"/>
      <c r="S95" s="29"/>
      <c r="T95" s="29"/>
      <c r="U95" s="29"/>
      <c r="V95" s="29"/>
    </row>
    <row r="96" spans="3:22">
      <c r="C96" s="29"/>
      <c r="D96" s="29"/>
      <c r="E96" s="29"/>
      <c r="F96" s="29"/>
      <c r="G96" s="29"/>
      <c r="H96" s="29"/>
      <c r="I96" s="29"/>
      <c r="J96" s="29"/>
      <c r="K96" s="29"/>
      <c r="L96" s="29"/>
      <c r="M96" s="29"/>
      <c r="N96" s="29"/>
      <c r="O96" s="29"/>
      <c r="P96" s="29"/>
      <c r="Q96" s="29"/>
      <c r="R96" s="29"/>
      <c r="S96" s="29"/>
      <c r="T96" s="29"/>
      <c r="U96" s="29"/>
      <c r="V96" s="29"/>
    </row>
    <row r="97" spans="3:22">
      <c r="C97" s="29"/>
      <c r="D97" s="29"/>
      <c r="E97" s="29"/>
      <c r="F97" s="29"/>
      <c r="G97" s="29"/>
      <c r="H97" s="29"/>
      <c r="I97" s="29"/>
      <c r="J97" s="29"/>
      <c r="K97" s="29"/>
      <c r="L97" s="29"/>
      <c r="M97" s="29"/>
      <c r="N97" s="29"/>
      <c r="O97" s="29"/>
      <c r="P97" s="29"/>
      <c r="Q97" s="29"/>
      <c r="R97" s="29"/>
      <c r="S97" s="29"/>
      <c r="T97" s="29"/>
      <c r="U97" s="29"/>
      <c r="V97" s="29"/>
    </row>
    <row r="98" spans="3:22">
      <c r="C98" s="29"/>
      <c r="D98" s="29"/>
      <c r="E98" s="29"/>
      <c r="F98" s="29"/>
      <c r="G98" s="29"/>
      <c r="H98" s="29"/>
      <c r="I98" s="29"/>
      <c r="J98" s="29"/>
      <c r="K98" s="29"/>
      <c r="L98" s="29"/>
      <c r="M98" s="29"/>
      <c r="N98" s="29"/>
      <c r="O98" s="29"/>
      <c r="P98" s="29"/>
      <c r="Q98" s="29"/>
      <c r="R98" s="29"/>
      <c r="S98" s="29"/>
      <c r="T98" s="29"/>
      <c r="U98" s="29"/>
      <c r="V98" s="29"/>
    </row>
    <row r="99" spans="3:22">
      <c r="C99" s="29"/>
      <c r="D99" s="29"/>
      <c r="E99" s="29"/>
      <c r="F99" s="29"/>
      <c r="G99" s="29"/>
      <c r="H99" s="29"/>
      <c r="I99" s="29"/>
      <c r="J99" s="29"/>
      <c r="K99" s="29"/>
      <c r="L99" s="29"/>
      <c r="M99" s="29"/>
      <c r="N99" s="29"/>
      <c r="O99" s="29"/>
      <c r="P99" s="29"/>
      <c r="Q99" s="29"/>
      <c r="R99" s="29"/>
      <c r="S99" s="29"/>
      <c r="T99" s="29"/>
      <c r="U99" s="29"/>
      <c r="V99" s="29"/>
    </row>
    <row r="100" spans="3:22">
      <c r="C100" s="29"/>
      <c r="D100" s="29"/>
      <c r="E100" s="29"/>
      <c r="F100" s="29"/>
      <c r="G100" s="29"/>
      <c r="H100" s="29"/>
      <c r="I100" s="29"/>
      <c r="J100" s="29"/>
      <c r="K100" s="29"/>
      <c r="L100" s="29"/>
      <c r="M100" s="29"/>
      <c r="N100" s="29"/>
      <c r="O100" s="29"/>
      <c r="P100" s="29"/>
      <c r="Q100" s="29"/>
      <c r="R100" s="29"/>
      <c r="S100" s="29"/>
      <c r="T100" s="29"/>
      <c r="U100" s="29"/>
      <c r="V100" s="29"/>
    </row>
    <row r="101" spans="3:22">
      <c r="C101" s="29"/>
      <c r="D101" s="29"/>
      <c r="E101" s="29"/>
      <c r="F101" s="29"/>
      <c r="G101" s="29"/>
      <c r="H101" s="29"/>
      <c r="I101" s="29"/>
      <c r="J101" s="29"/>
      <c r="K101" s="29"/>
      <c r="L101" s="29"/>
      <c r="M101" s="29"/>
      <c r="N101" s="29"/>
      <c r="O101" s="29"/>
      <c r="P101" s="29"/>
      <c r="Q101" s="29"/>
      <c r="R101" s="29"/>
      <c r="S101" s="29"/>
      <c r="T101" s="29"/>
      <c r="U101" s="29"/>
      <c r="V101" s="29"/>
    </row>
    <row r="102" spans="3:22">
      <c r="C102" s="29"/>
      <c r="D102" s="29"/>
      <c r="E102" s="29"/>
      <c r="F102" s="29"/>
      <c r="G102" s="29"/>
      <c r="H102" s="29"/>
      <c r="I102" s="29"/>
      <c r="J102" s="29"/>
      <c r="K102" s="29"/>
      <c r="L102" s="29"/>
      <c r="M102" s="29"/>
      <c r="N102" s="29"/>
      <c r="O102" s="29"/>
      <c r="P102" s="29"/>
      <c r="Q102" s="29"/>
      <c r="R102" s="29"/>
      <c r="S102" s="29"/>
      <c r="T102" s="29"/>
      <c r="U102" s="29"/>
      <c r="V102" s="29"/>
    </row>
    <row r="103" spans="3:22">
      <c r="C103" s="29"/>
      <c r="D103" s="29"/>
      <c r="E103" s="29"/>
      <c r="F103" s="29"/>
      <c r="G103" s="29"/>
      <c r="H103" s="29"/>
      <c r="I103" s="29"/>
      <c r="J103" s="29"/>
      <c r="K103" s="29"/>
      <c r="L103" s="29"/>
      <c r="M103" s="29"/>
      <c r="N103" s="29"/>
      <c r="O103" s="29"/>
      <c r="P103" s="29"/>
      <c r="Q103" s="29"/>
      <c r="R103" s="29"/>
      <c r="S103" s="29"/>
      <c r="T103" s="29"/>
      <c r="U103" s="29"/>
      <c r="V103" s="29"/>
    </row>
    <row r="104" spans="3:22">
      <c r="C104" s="29"/>
      <c r="D104" s="29"/>
      <c r="E104" s="29"/>
      <c r="F104" s="29"/>
      <c r="G104" s="29"/>
      <c r="H104" s="29"/>
      <c r="I104" s="29"/>
      <c r="J104" s="29"/>
      <c r="K104" s="29"/>
      <c r="L104" s="29"/>
      <c r="M104" s="29"/>
      <c r="N104" s="29"/>
      <c r="O104" s="29"/>
      <c r="P104" s="29"/>
      <c r="Q104" s="29"/>
      <c r="R104" s="29"/>
      <c r="S104" s="29"/>
      <c r="T104" s="29"/>
      <c r="U104" s="29"/>
      <c r="V104" s="29"/>
    </row>
    <row r="105" spans="3:22">
      <c r="C105" s="29"/>
      <c r="D105" s="29"/>
      <c r="E105" s="29"/>
      <c r="F105" s="29"/>
      <c r="G105" s="29"/>
      <c r="H105" s="29"/>
      <c r="I105" s="29"/>
      <c r="J105" s="29"/>
      <c r="K105" s="29"/>
      <c r="L105" s="29"/>
      <c r="M105" s="29"/>
      <c r="N105" s="29"/>
      <c r="O105" s="29"/>
      <c r="P105" s="29"/>
      <c r="Q105" s="29"/>
      <c r="R105" s="29"/>
      <c r="S105" s="29"/>
      <c r="T105" s="29"/>
      <c r="U105" s="29"/>
      <c r="V105" s="29"/>
    </row>
    <row r="106" spans="3:22">
      <c r="C106" s="29"/>
      <c r="D106" s="29"/>
      <c r="E106" s="29"/>
      <c r="F106" s="29"/>
      <c r="G106" s="29"/>
      <c r="H106" s="29"/>
      <c r="I106" s="29"/>
      <c r="J106" s="29"/>
      <c r="K106" s="29"/>
      <c r="L106" s="29"/>
      <c r="M106" s="29"/>
      <c r="N106" s="29"/>
      <c r="O106" s="29"/>
      <c r="P106" s="29"/>
      <c r="Q106" s="29"/>
      <c r="R106" s="29"/>
      <c r="S106" s="29"/>
      <c r="T106" s="29"/>
      <c r="U106" s="29"/>
      <c r="V106" s="29"/>
    </row>
    <row r="107" spans="3:22">
      <c r="C107" s="29"/>
      <c r="D107" s="29"/>
      <c r="E107" s="29"/>
      <c r="F107" s="29"/>
      <c r="G107" s="29"/>
      <c r="H107" s="29"/>
      <c r="I107" s="29"/>
      <c r="J107" s="29"/>
      <c r="K107" s="29"/>
      <c r="L107" s="29"/>
      <c r="M107" s="29"/>
      <c r="N107" s="29"/>
      <c r="O107" s="29"/>
      <c r="P107" s="29"/>
      <c r="Q107" s="29"/>
      <c r="R107" s="29"/>
      <c r="S107" s="29"/>
      <c r="T107" s="29"/>
      <c r="U107" s="29"/>
      <c r="V107" s="29"/>
    </row>
    <row r="108" spans="3:22">
      <c r="C108" s="29"/>
      <c r="D108" s="29"/>
      <c r="E108" s="29"/>
      <c r="F108" s="29"/>
      <c r="G108" s="29"/>
      <c r="H108" s="29"/>
      <c r="I108" s="29"/>
      <c r="J108" s="29"/>
      <c r="K108" s="29"/>
      <c r="L108" s="29"/>
      <c r="M108" s="29"/>
      <c r="N108" s="29"/>
      <c r="O108" s="29"/>
      <c r="P108" s="29"/>
      <c r="Q108" s="29"/>
      <c r="R108" s="29"/>
      <c r="S108" s="29"/>
      <c r="T108" s="29"/>
      <c r="U108" s="29"/>
      <c r="V108" s="29"/>
    </row>
    <row r="109" spans="3:22">
      <c r="C109" s="29"/>
      <c r="D109" s="29"/>
      <c r="E109" s="29"/>
      <c r="F109" s="29"/>
      <c r="G109" s="29"/>
      <c r="H109" s="29"/>
      <c r="I109" s="29"/>
      <c r="J109" s="29"/>
      <c r="K109" s="29"/>
      <c r="L109" s="29"/>
      <c r="M109" s="29"/>
      <c r="N109" s="29"/>
      <c r="O109" s="29"/>
      <c r="P109" s="29"/>
      <c r="Q109" s="29"/>
      <c r="R109" s="29"/>
      <c r="S109" s="29"/>
      <c r="T109" s="29"/>
      <c r="U109" s="29"/>
      <c r="V109" s="29"/>
    </row>
    <row r="110" spans="3:22">
      <c r="C110" s="29"/>
      <c r="D110" s="29"/>
      <c r="E110" s="29"/>
      <c r="F110" s="29"/>
      <c r="G110" s="29"/>
      <c r="H110" s="29"/>
      <c r="I110" s="29"/>
      <c r="J110" s="29"/>
      <c r="K110" s="29"/>
      <c r="L110" s="29"/>
      <c r="M110" s="29"/>
      <c r="N110" s="29"/>
      <c r="O110" s="29"/>
      <c r="P110" s="29"/>
      <c r="Q110" s="29"/>
      <c r="R110" s="29"/>
      <c r="S110" s="29"/>
      <c r="T110" s="29"/>
      <c r="U110" s="29"/>
      <c r="V110" s="29"/>
    </row>
    <row r="111" spans="3:22">
      <c r="C111" s="29"/>
      <c r="D111" s="29"/>
      <c r="E111" s="29"/>
      <c r="F111" s="29"/>
      <c r="G111" s="29"/>
      <c r="H111" s="29"/>
      <c r="I111" s="29"/>
      <c r="J111" s="29"/>
      <c r="K111" s="29"/>
      <c r="L111" s="29"/>
      <c r="M111" s="29"/>
      <c r="N111" s="29"/>
      <c r="O111" s="29"/>
      <c r="P111" s="29"/>
      <c r="Q111" s="29"/>
      <c r="R111" s="29"/>
      <c r="S111" s="29"/>
      <c r="T111" s="29"/>
      <c r="U111" s="29"/>
      <c r="V111" s="29"/>
    </row>
    <row r="112" spans="3:22">
      <c r="C112" s="29"/>
      <c r="D112" s="29"/>
      <c r="E112" s="29"/>
      <c r="F112" s="29"/>
      <c r="G112" s="29"/>
      <c r="H112" s="29"/>
      <c r="I112" s="29"/>
      <c r="J112" s="29"/>
      <c r="K112" s="29"/>
      <c r="L112" s="29"/>
      <c r="M112" s="29"/>
      <c r="N112" s="29"/>
      <c r="O112" s="29"/>
      <c r="P112" s="29"/>
      <c r="Q112" s="29"/>
      <c r="R112" s="29"/>
      <c r="S112" s="29"/>
      <c r="T112" s="29"/>
      <c r="U112" s="29"/>
      <c r="V112" s="29"/>
    </row>
    <row r="113" spans="3:22">
      <c r="C113" s="29"/>
      <c r="D113" s="29"/>
      <c r="E113" s="29"/>
      <c r="F113" s="29"/>
      <c r="G113" s="29"/>
      <c r="H113" s="29"/>
      <c r="I113" s="29"/>
      <c r="J113" s="29"/>
      <c r="K113" s="29"/>
      <c r="L113" s="29"/>
      <c r="M113" s="29"/>
      <c r="N113" s="29"/>
      <c r="O113" s="29"/>
      <c r="P113" s="29"/>
      <c r="Q113" s="29"/>
      <c r="R113" s="29"/>
      <c r="S113" s="29"/>
      <c r="T113" s="29"/>
      <c r="U113" s="29"/>
      <c r="V113" s="29"/>
    </row>
    <row r="114" spans="3:22">
      <c r="C114" s="29"/>
      <c r="D114" s="29"/>
      <c r="E114" s="29"/>
      <c r="F114" s="29"/>
      <c r="G114" s="29"/>
      <c r="H114" s="29"/>
      <c r="I114" s="29"/>
      <c r="J114" s="29"/>
      <c r="K114" s="29"/>
      <c r="L114" s="29"/>
      <c r="M114" s="29"/>
      <c r="N114" s="29"/>
      <c r="O114" s="29"/>
      <c r="P114" s="29"/>
      <c r="Q114" s="29"/>
      <c r="R114" s="29"/>
      <c r="S114" s="29"/>
      <c r="T114" s="29"/>
      <c r="U114" s="29"/>
      <c r="V114" s="29"/>
    </row>
    <row r="115" spans="3:22">
      <c r="C115" s="29"/>
      <c r="D115" s="29"/>
      <c r="E115" s="29"/>
      <c r="F115" s="29"/>
      <c r="G115" s="29"/>
      <c r="H115" s="29"/>
      <c r="I115" s="29"/>
      <c r="J115" s="29"/>
      <c r="K115" s="29"/>
      <c r="L115" s="29"/>
      <c r="M115" s="29"/>
      <c r="N115" s="29"/>
      <c r="O115" s="29"/>
      <c r="P115" s="29"/>
      <c r="Q115" s="29"/>
      <c r="R115" s="29"/>
      <c r="S115" s="29"/>
      <c r="T115" s="29"/>
      <c r="U115" s="29"/>
      <c r="V115" s="29"/>
    </row>
    <row r="116" spans="3:22">
      <c r="C116" s="29"/>
      <c r="D116" s="29"/>
      <c r="E116" s="29"/>
      <c r="F116" s="29"/>
      <c r="G116" s="29"/>
      <c r="H116" s="29"/>
      <c r="I116" s="29"/>
      <c r="J116" s="29"/>
      <c r="K116" s="29"/>
      <c r="L116" s="29"/>
      <c r="M116" s="29"/>
      <c r="N116" s="29"/>
      <c r="O116" s="29"/>
      <c r="P116" s="29"/>
      <c r="Q116" s="29"/>
      <c r="R116" s="29"/>
      <c r="S116" s="29"/>
      <c r="T116" s="29"/>
      <c r="U116" s="29"/>
      <c r="V116" s="29"/>
    </row>
    <row r="117" spans="3:22">
      <c r="C117" s="29"/>
      <c r="D117" s="29"/>
      <c r="E117" s="29"/>
      <c r="F117" s="29"/>
      <c r="G117" s="29"/>
      <c r="H117" s="29"/>
      <c r="I117" s="29"/>
      <c r="J117" s="29"/>
      <c r="K117" s="29"/>
      <c r="L117" s="29"/>
      <c r="M117" s="29"/>
      <c r="N117" s="29"/>
      <c r="O117" s="29"/>
      <c r="P117" s="29"/>
      <c r="Q117" s="29"/>
      <c r="R117" s="29"/>
      <c r="S117" s="29"/>
      <c r="T117" s="29"/>
      <c r="U117" s="29"/>
      <c r="V117" s="29"/>
    </row>
    <row r="118" spans="3:22">
      <c r="C118" s="29"/>
      <c r="D118" s="29"/>
      <c r="E118" s="29"/>
      <c r="F118" s="29"/>
      <c r="G118" s="29"/>
      <c r="H118" s="29"/>
      <c r="I118" s="29"/>
      <c r="J118" s="29"/>
      <c r="K118" s="29"/>
      <c r="L118" s="29"/>
      <c r="M118" s="29"/>
      <c r="N118" s="29"/>
      <c r="O118" s="29"/>
      <c r="P118" s="29"/>
      <c r="Q118" s="29"/>
      <c r="R118" s="29"/>
      <c r="S118" s="29"/>
      <c r="T118" s="29"/>
      <c r="U118" s="29"/>
      <c r="V118" s="29"/>
    </row>
    <row r="119" spans="3:22">
      <c r="C119" s="29"/>
      <c r="D119" s="29"/>
      <c r="E119" s="29"/>
      <c r="F119" s="29"/>
      <c r="G119" s="29"/>
      <c r="H119" s="29"/>
      <c r="I119" s="29"/>
      <c r="J119" s="29"/>
      <c r="K119" s="29"/>
      <c r="L119" s="29"/>
      <c r="M119" s="29"/>
      <c r="N119" s="29"/>
      <c r="O119" s="29"/>
      <c r="P119" s="29"/>
      <c r="Q119" s="29"/>
      <c r="R119" s="29"/>
      <c r="S119" s="29"/>
      <c r="T119" s="29"/>
      <c r="U119" s="29"/>
      <c r="V119" s="29"/>
    </row>
    <row r="120" spans="3:22">
      <c r="C120" s="29"/>
      <c r="D120" s="29"/>
      <c r="E120" s="29"/>
      <c r="F120" s="29"/>
      <c r="G120" s="29"/>
      <c r="H120" s="29"/>
      <c r="I120" s="29"/>
      <c r="J120" s="29"/>
      <c r="K120" s="29"/>
      <c r="L120" s="29"/>
      <c r="M120" s="29"/>
      <c r="N120" s="29"/>
      <c r="O120" s="29"/>
      <c r="P120" s="29"/>
      <c r="Q120" s="29"/>
      <c r="R120" s="29"/>
      <c r="S120" s="29"/>
      <c r="T120" s="29"/>
      <c r="U120" s="29"/>
      <c r="V120" s="29"/>
    </row>
    <row r="121" spans="3:22">
      <c r="C121" s="29"/>
      <c r="D121" s="29"/>
      <c r="E121" s="29"/>
      <c r="F121" s="29"/>
      <c r="G121" s="29"/>
      <c r="H121" s="29"/>
      <c r="I121" s="29"/>
      <c r="J121" s="29"/>
      <c r="K121" s="29"/>
      <c r="L121" s="29"/>
      <c r="M121" s="29"/>
      <c r="N121" s="29"/>
      <c r="O121" s="29"/>
      <c r="P121" s="29"/>
      <c r="Q121" s="29"/>
      <c r="R121" s="29"/>
      <c r="S121" s="29"/>
      <c r="T121" s="29"/>
      <c r="U121" s="29"/>
      <c r="V121" s="29"/>
    </row>
    <row r="122" spans="3:22">
      <c r="C122" s="29"/>
      <c r="D122" s="29"/>
      <c r="E122" s="29"/>
      <c r="F122" s="29"/>
      <c r="G122" s="29"/>
      <c r="H122" s="29"/>
      <c r="I122" s="29"/>
      <c r="J122" s="29"/>
      <c r="K122" s="29"/>
      <c r="L122" s="29"/>
      <c r="M122" s="29"/>
      <c r="N122" s="29"/>
      <c r="O122" s="29"/>
      <c r="P122" s="29"/>
      <c r="Q122" s="29"/>
      <c r="R122" s="29"/>
      <c r="S122" s="29"/>
      <c r="T122" s="29"/>
      <c r="U122" s="29"/>
      <c r="V122" s="29"/>
    </row>
    <row r="123" spans="3:22">
      <c r="C123" s="29"/>
      <c r="D123" s="29"/>
      <c r="E123" s="29"/>
      <c r="F123" s="29"/>
      <c r="G123" s="29"/>
      <c r="H123" s="29"/>
      <c r="I123" s="29"/>
      <c r="J123" s="29"/>
      <c r="K123" s="29"/>
      <c r="L123" s="29"/>
      <c r="M123" s="29"/>
      <c r="N123" s="29"/>
      <c r="O123" s="29"/>
      <c r="P123" s="29"/>
      <c r="Q123" s="29"/>
      <c r="R123" s="29"/>
      <c r="S123" s="29"/>
      <c r="T123" s="29"/>
      <c r="U123" s="29"/>
      <c r="V123" s="29"/>
    </row>
    <row r="124" spans="3:22">
      <c r="C124" s="29"/>
      <c r="D124" s="29"/>
      <c r="E124" s="29"/>
      <c r="F124" s="29"/>
      <c r="G124" s="29"/>
      <c r="H124" s="29"/>
      <c r="I124" s="29"/>
      <c r="J124" s="29"/>
      <c r="K124" s="29"/>
      <c r="L124" s="29"/>
      <c r="M124" s="29"/>
      <c r="N124" s="29"/>
      <c r="O124" s="29"/>
      <c r="P124" s="29"/>
      <c r="Q124" s="29"/>
      <c r="R124" s="29"/>
      <c r="S124" s="29"/>
      <c r="T124" s="29"/>
      <c r="U124" s="29"/>
      <c r="V124" s="29"/>
    </row>
    <row r="125" spans="3:22">
      <c r="C125" s="29"/>
      <c r="D125" s="29"/>
      <c r="E125" s="29"/>
      <c r="F125" s="29"/>
      <c r="G125" s="29"/>
      <c r="H125" s="29"/>
      <c r="I125" s="29"/>
      <c r="J125" s="29"/>
      <c r="K125" s="29"/>
      <c r="L125" s="29"/>
      <c r="M125" s="29"/>
      <c r="N125" s="29"/>
      <c r="O125" s="29"/>
      <c r="P125" s="29"/>
      <c r="Q125" s="29"/>
      <c r="R125" s="29"/>
      <c r="S125" s="29"/>
      <c r="T125" s="29"/>
      <c r="U125" s="29"/>
      <c r="V125" s="29"/>
    </row>
    <row r="126" spans="3:22">
      <c r="C126" s="29"/>
      <c r="D126" s="29"/>
      <c r="E126" s="29"/>
      <c r="F126" s="29"/>
      <c r="G126" s="29"/>
      <c r="H126" s="29"/>
      <c r="I126" s="29"/>
      <c r="J126" s="29"/>
      <c r="K126" s="29"/>
      <c r="L126" s="29"/>
      <c r="M126" s="29"/>
      <c r="N126" s="29"/>
      <c r="O126" s="29"/>
      <c r="P126" s="29"/>
      <c r="Q126" s="29"/>
      <c r="R126" s="29"/>
      <c r="S126" s="29"/>
      <c r="T126" s="29"/>
      <c r="U126" s="29"/>
      <c r="V126" s="29"/>
    </row>
    <row r="127" spans="3:22">
      <c r="C127" s="29"/>
      <c r="D127" s="29"/>
      <c r="E127" s="29"/>
      <c r="F127" s="29"/>
      <c r="G127" s="29"/>
      <c r="H127" s="29"/>
      <c r="I127" s="29"/>
      <c r="J127" s="29"/>
      <c r="K127" s="29"/>
      <c r="L127" s="29"/>
      <c r="M127" s="29"/>
      <c r="N127" s="29"/>
      <c r="O127" s="29"/>
      <c r="P127" s="29"/>
      <c r="Q127" s="29"/>
      <c r="R127" s="29"/>
      <c r="S127" s="29"/>
      <c r="T127" s="29"/>
      <c r="U127" s="29"/>
      <c r="V127" s="29"/>
    </row>
    <row r="128" spans="3:22">
      <c r="C128" s="29"/>
      <c r="D128" s="29"/>
      <c r="E128" s="29"/>
      <c r="F128" s="29"/>
      <c r="G128" s="29"/>
      <c r="H128" s="29"/>
      <c r="I128" s="29"/>
      <c r="J128" s="29"/>
      <c r="K128" s="29"/>
      <c r="L128" s="29"/>
      <c r="M128" s="29"/>
      <c r="N128" s="29"/>
      <c r="O128" s="29"/>
      <c r="P128" s="29"/>
      <c r="Q128" s="29"/>
      <c r="R128" s="29"/>
      <c r="S128" s="29"/>
      <c r="T128" s="29"/>
      <c r="U128" s="29"/>
      <c r="V128" s="29"/>
    </row>
    <row r="129" spans="3:22">
      <c r="C129" s="29"/>
      <c r="D129" s="29"/>
      <c r="E129" s="29"/>
      <c r="F129" s="29"/>
      <c r="G129" s="29"/>
      <c r="H129" s="29"/>
      <c r="I129" s="29"/>
      <c r="J129" s="29"/>
      <c r="K129" s="29"/>
      <c r="L129" s="29"/>
      <c r="M129" s="29"/>
      <c r="N129" s="29"/>
      <c r="O129" s="29"/>
      <c r="P129" s="29"/>
      <c r="Q129" s="29"/>
      <c r="R129" s="29"/>
      <c r="S129" s="29"/>
      <c r="T129" s="29"/>
      <c r="U129" s="29"/>
      <c r="V129" s="29"/>
    </row>
    <row r="130" spans="3:22">
      <c r="C130" s="29"/>
      <c r="D130" s="29"/>
      <c r="E130" s="29"/>
      <c r="F130" s="29"/>
      <c r="G130" s="29"/>
      <c r="H130" s="29"/>
      <c r="I130" s="29"/>
      <c r="J130" s="29"/>
      <c r="K130" s="29"/>
      <c r="L130" s="29"/>
      <c r="M130" s="29"/>
      <c r="N130" s="29"/>
      <c r="O130" s="29"/>
      <c r="P130" s="29"/>
      <c r="Q130" s="29"/>
      <c r="R130" s="29"/>
      <c r="S130" s="29"/>
      <c r="T130" s="29"/>
      <c r="U130" s="29"/>
      <c r="V130" s="29"/>
    </row>
    <row r="131" spans="3:22">
      <c r="C131" s="29"/>
      <c r="D131" s="29"/>
      <c r="E131" s="29"/>
      <c r="F131" s="29"/>
      <c r="G131" s="29"/>
      <c r="H131" s="29"/>
      <c r="I131" s="29"/>
      <c r="J131" s="29"/>
      <c r="K131" s="29"/>
      <c r="L131" s="29"/>
      <c r="M131" s="29"/>
      <c r="N131" s="29"/>
      <c r="O131" s="29"/>
      <c r="P131" s="29"/>
      <c r="Q131" s="29"/>
      <c r="R131" s="29"/>
      <c r="S131" s="29"/>
      <c r="T131" s="29"/>
      <c r="U131" s="29"/>
      <c r="V131" s="29"/>
    </row>
    <row r="132" spans="3:22">
      <c r="C132" s="29"/>
      <c r="D132" s="29"/>
      <c r="E132" s="29"/>
      <c r="F132" s="29"/>
      <c r="G132" s="29"/>
      <c r="H132" s="29"/>
      <c r="I132" s="29"/>
      <c r="J132" s="29"/>
      <c r="K132" s="29"/>
      <c r="L132" s="29"/>
      <c r="M132" s="29"/>
      <c r="N132" s="29"/>
      <c r="O132" s="29"/>
      <c r="P132" s="29"/>
      <c r="Q132" s="29"/>
      <c r="R132" s="29"/>
      <c r="S132" s="29"/>
      <c r="T132" s="29"/>
      <c r="U132" s="29"/>
      <c r="V132" s="29"/>
    </row>
    <row r="133" spans="3:22">
      <c r="C133" s="29"/>
      <c r="D133" s="29"/>
      <c r="E133" s="29"/>
      <c r="F133" s="29"/>
      <c r="G133" s="29"/>
      <c r="H133" s="29"/>
      <c r="I133" s="29"/>
      <c r="J133" s="29"/>
      <c r="K133" s="29"/>
      <c r="L133" s="29"/>
      <c r="M133" s="29"/>
      <c r="N133" s="29"/>
      <c r="O133" s="29"/>
      <c r="P133" s="29"/>
      <c r="Q133" s="29"/>
      <c r="R133" s="29"/>
      <c r="S133" s="29"/>
      <c r="T133" s="29"/>
      <c r="U133" s="29"/>
      <c r="V133" s="29"/>
    </row>
    <row r="134" spans="3:22">
      <c r="C134" s="29"/>
      <c r="D134" s="29"/>
      <c r="E134" s="29"/>
      <c r="F134" s="29"/>
      <c r="G134" s="29"/>
      <c r="H134" s="29"/>
      <c r="I134" s="29"/>
      <c r="J134" s="29"/>
      <c r="K134" s="29"/>
      <c r="L134" s="29"/>
      <c r="M134" s="29"/>
      <c r="N134" s="29"/>
      <c r="O134" s="29"/>
      <c r="P134" s="29"/>
      <c r="Q134" s="29"/>
      <c r="R134" s="29"/>
      <c r="S134" s="29"/>
      <c r="T134" s="29"/>
      <c r="U134" s="29"/>
      <c r="V134" s="29"/>
    </row>
    <row r="135" spans="3:22">
      <c r="C135" s="29"/>
      <c r="D135" s="29"/>
      <c r="E135" s="29"/>
      <c r="F135" s="29"/>
      <c r="G135" s="29"/>
      <c r="H135" s="29"/>
      <c r="I135" s="29"/>
      <c r="J135" s="29"/>
      <c r="K135" s="29"/>
      <c r="L135" s="29"/>
      <c r="M135" s="29"/>
      <c r="N135" s="29"/>
      <c r="O135" s="29"/>
      <c r="P135" s="29"/>
      <c r="Q135" s="29"/>
      <c r="R135" s="29"/>
      <c r="S135" s="29"/>
      <c r="T135" s="29"/>
      <c r="U135" s="29"/>
      <c r="V135" s="29"/>
    </row>
    <row r="136" spans="3:22">
      <c r="C136" s="29"/>
      <c r="D136" s="29"/>
      <c r="E136" s="29"/>
      <c r="F136" s="29"/>
      <c r="G136" s="29"/>
      <c r="H136" s="29"/>
      <c r="I136" s="29"/>
      <c r="J136" s="29"/>
      <c r="K136" s="29"/>
      <c r="L136" s="29"/>
      <c r="M136" s="29"/>
      <c r="N136" s="29"/>
      <c r="O136" s="29"/>
      <c r="P136" s="29"/>
      <c r="Q136" s="29"/>
      <c r="R136" s="29"/>
      <c r="S136" s="29"/>
      <c r="T136" s="29"/>
      <c r="U136" s="29"/>
      <c r="V136" s="29"/>
    </row>
    <row r="137" spans="3:22">
      <c r="C137" s="29"/>
      <c r="D137" s="29"/>
      <c r="E137" s="29"/>
      <c r="F137" s="29"/>
      <c r="G137" s="29"/>
      <c r="H137" s="29"/>
      <c r="I137" s="29"/>
      <c r="J137" s="29"/>
      <c r="K137" s="29"/>
      <c r="L137" s="29"/>
      <c r="M137" s="29"/>
      <c r="N137" s="29"/>
      <c r="O137" s="29"/>
      <c r="P137" s="29"/>
      <c r="Q137" s="29"/>
      <c r="R137" s="29"/>
      <c r="S137" s="29"/>
      <c r="T137" s="29"/>
      <c r="U137" s="29"/>
      <c r="V137" s="29"/>
    </row>
    <row r="138" spans="3:22">
      <c r="C138" s="29"/>
      <c r="D138" s="29"/>
      <c r="E138" s="29"/>
      <c r="F138" s="29"/>
      <c r="G138" s="29"/>
      <c r="H138" s="29"/>
      <c r="I138" s="29"/>
      <c r="J138" s="29"/>
      <c r="K138" s="29"/>
      <c r="L138" s="29"/>
      <c r="M138" s="29"/>
      <c r="N138" s="29"/>
      <c r="O138" s="29"/>
      <c r="P138" s="29"/>
      <c r="Q138" s="29"/>
      <c r="R138" s="29"/>
      <c r="S138" s="29"/>
      <c r="T138" s="29"/>
      <c r="U138" s="29"/>
      <c r="V138" s="29"/>
    </row>
    <row r="139" spans="3:22">
      <c r="C139" s="29"/>
      <c r="D139" s="29"/>
      <c r="E139" s="29"/>
      <c r="F139" s="29"/>
      <c r="G139" s="29"/>
      <c r="H139" s="29"/>
      <c r="I139" s="29"/>
      <c r="J139" s="29"/>
      <c r="K139" s="29"/>
      <c r="L139" s="29"/>
      <c r="M139" s="29"/>
      <c r="N139" s="29"/>
      <c r="O139" s="29"/>
      <c r="P139" s="29"/>
      <c r="Q139" s="29"/>
      <c r="R139" s="29"/>
      <c r="S139" s="29"/>
      <c r="T139" s="29"/>
      <c r="U139" s="29"/>
      <c r="V139" s="29"/>
    </row>
    <row r="140" spans="3:22">
      <c r="C140" s="29"/>
      <c r="D140" s="29"/>
      <c r="E140" s="29"/>
      <c r="F140" s="29"/>
      <c r="G140" s="29"/>
      <c r="H140" s="29"/>
      <c r="I140" s="29"/>
      <c r="J140" s="29"/>
      <c r="K140" s="29"/>
      <c r="L140" s="29"/>
      <c r="M140" s="29"/>
      <c r="N140" s="29"/>
      <c r="O140" s="29"/>
      <c r="P140" s="29"/>
      <c r="Q140" s="29"/>
      <c r="R140" s="29"/>
      <c r="S140" s="29"/>
      <c r="T140" s="29"/>
      <c r="U140" s="29"/>
      <c r="V140" s="29"/>
    </row>
    <row r="141" spans="3:22">
      <c r="C141" s="29"/>
      <c r="D141" s="29"/>
      <c r="E141" s="29"/>
      <c r="F141" s="29"/>
      <c r="G141" s="29"/>
      <c r="H141" s="29"/>
      <c r="I141" s="29"/>
      <c r="J141" s="29"/>
      <c r="K141" s="29"/>
      <c r="L141" s="29"/>
      <c r="M141" s="29"/>
      <c r="N141" s="29"/>
      <c r="O141" s="29"/>
      <c r="P141" s="29"/>
      <c r="Q141" s="29"/>
      <c r="R141" s="29"/>
      <c r="S141" s="29"/>
      <c r="T141" s="29"/>
      <c r="U141" s="29"/>
      <c r="V141" s="29"/>
    </row>
    <row r="142" spans="3:22">
      <c r="C142" s="29"/>
      <c r="D142" s="29"/>
      <c r="E142" s="29"/>
      <c r="F142" s="29"/>
      <c r="G142" s="29"/>
      <c r="H142" s="29"/>
      <c r="I142" s="29"/>
      <c r="J142" s="29"/>
      <c r="K142" s="29"/>
      <c r="L142" s="29"/>
      <c r="M142" s="29"/>
      <c r="N142" s="29"/>
      <c r="O142" s="29"/>
      <c r="P142" s="29"/>
      <c r="Q142" s="29"/>
      <c r="R142" s="29"/>
      <c r="S142" s="29"/>
      <c r="T142" s="29"/>
      <c r="U142" s="29"/>
      <c r="V142" s="29"/>
    </row>
    <row r="143" spans="3:22">
      <c r="C143" s="29"/>
      <c r="D143" s="29"/>
      <c r="E143" s="29"/>
      <c r="F143" s="29"/>
      <c r="G143" s="29"/>
      <c r="H143" s="29"/>
      <c r="I143" s="29"/>
      <c r="J143" s="29"/>
      <c r="K143" s="29"/>
      <c r="L143" s="29"/>
      <c r="M143" s="29"/>
      <c r="N143" s="29"/>
      <c r="O143" s="29"/>
      <c r="P143" s="29"/>
      <c r="Q143" s="29"/>
      <c r="R143" s="29"/>
      <c r="S143" s="29"/>
      <c r="T143" s="29"/>
      <c r="U143" s="29"/>
      <c r="V143" s="29"/>
    </row>
    <row r="144" spans="3:22">
      <c r="C144" s="29"/>
      <c r="D144" s="29"/>
      <c r="E144" s="29"/>
      <c r="F144" s="29"/>
      <c r="G144" s="29"/>
      <c r="H144" s="29"/>
      <c r="I144" s="29"/>
      <c r="J144" s="29"/>
      <c r="K144" s="29"/>
      <c r="L144" s="29"/>
      <c r="M144" s="29"/>
      <c r="N144" s="29"/>
      <c r="O144" s="29"/>
      <c r="P144" s="29"/>
      <c r="Q144" s="29"/>
      <c r="R144" s="29"/>
      <c r="S144" s="29"/>
      <c r="T144" s="29"/>
      <c r="U144" s="29"/>
      <c r="V144" s="29"/>
    </row>
    <row r="145" spans="3:22">
      <c r="C145" s="29"/>
      <c r="D145" s="29"/>
      <c r="E145" s="29"/>
      <c r="F145" s="29"/>
      <c r="G145" s="29"/>
      <c r="H145" s="29"/>
      <c r="I145" s="29"/>
      <c r="J145" s="29"/>
      <c r="K145" s="29"/>
      <c r="L145" s="29"/>
      <c r="M145" s="29"/>
      <c r="N145" s="29"/>
      <c r="O145" s="29"/>
      <c r="P145" s="29"/>
      <c r="Q145" s="29"/>
      <c r="R145" s="29"/>
      <c r="S145" s="29"/>
      <c r="T145" s="29"/>
      <c r="U145" s="29"/>
      <c r="V145" s="29"/>
    </row>
    <row r="146" spans="3:22">
      <c r="C146" s="29"/>
      <c r="D146" s="29"/>
      <c r="E146" s="29"/>
      <c r="F146" s="29"/>
      <c r="G146" s="29"/>
      <c r="H146" s="29"/>
      <c r="I146" s="29"/>
      <c r="J146" s="29"/>
      <c r="K146" s="29"/>
      <c r="L146" s="29"/>
      <c r="M146" s="29"/>
      <c r="N146" s="29"/>
      <c r="O146" s="29"/>
      <c r="P146" s="29"/>
      <c r="Q146" s="29"/>
      <c r="R146" s="29"/>
      <c r="S146" s="29"/>
      <c r="T146" s="29"/>
      <c r="U146" s="29"/>
      <c r="V146" s="29"/>
    </row>
    <row r="147" spans="3:22">
      <c r="C147" s="29"/>
      <c r="D147" s="29"/>
      <c r="E147" s="29"/>
      <c r="F147" s="29"/>
      <c r="G147" s="29"/>
      <c r="H147" s="29"/>
      <c r="I147" s="29"/>
      <c r="J147" s="29"/>
      <c r="K147" s="29"/>
      <c r="L147" s="29"/>
      <c r="M147" s="29"/>
      <c r="N147" s="29"/>
      <c r="O147" s="29"/>
      <c r="P147" s="29"/>
      <c r="Q147" s="29"/>
      <c r="R147" s="29"/>
      <c r="S147" s="29"/>
      <c r="T147" s="29"/>
      <c r="U147" s="29"/>
      <c r="V147" s="29"/>
    </row>
    <row r="148" spans="3:22">
      <c r="C148" s="29"/>
      <c r="D148" s="29"/>
      <c r="E148" s="29"/>
      <c r="F148" s="29"/>
      <c r="G148" s="29"/>
      <c r="H148" s="29"/>
      <c r="I148" s="29"/>
      <c r="J148" s="29"/>
      <c r="K148" s="29"/>
      <c r="L148" s="29"/>
      <c r="M148" s="29"/>
      <c r="N148" s="29"/>
      <c r="O148" s="29"/>
      <c r="P148" s="29"/>
      <c r="Q148" s="29"/>
      <c r="R148" s="29"/>
      <c r="S148" s="29"/>
      <c r="T148" s="29"/>
      <c r="U148" s="29"/>
      <c r="V148" s="29"/>
    </row>
    <row r="149" spans="3:22">
      <c r="C149" s="29"/>
      <c r="D149" s="29"/>
      <c r="E149" s="29"/>
      <c r="F149" s="29"/>
      <c r="G149" s="29"/>
      <c r="H149" s="29"/>
      <c r="I149" s="29"/>
      <c r="J149" s="29"/>
      <c r="K149" s="29"/>
      <c r="L149" s="29"/>
      <c r="M149" s="29"/>
      <c r="N149" s="29"/>
      <c r="O149" s="29"/>
      <c r="P149" s="29"/>
      <c r="Q149" s="29"/>
      <c r="R149" s="29"/>
      <c r="S149" s="29"/>
      <c r="T149" s="29"/>
      <c r="U149" s="29"/>
      <c r="V149" s="29"/>
    </row>
    <row r="150" spans="3:22">
      <c r="C150" s="29"/>
      <c r="D150" s="29"/>
      <c r="E150" s="29"/>
      <c r="F150" s="29"/>
      <c r="G150" s="29"/>
      <c r="H150" s="29"/>
      <c r="I150" s="29"/>
      <c r="J150" s="29"/>
      <c r="K150" s="29"/>
      <c r="L150" s="29"/>
      <c r="M150" s="29"/>
      <c r="N150" s="29"/>
      <c r="O150" s="29"/>
      <c r="P150" s="29"/>
      <c r="Q150" s="29"/>
      <c r="R150" s="29"/>
      <c r="S150" s="29"/>
      <c r="T150" s="29"/>
      <c r="U150" s="29"/>
      <c r="V150" s="29"/>
    </row>
    <row r="151" spans="3:22">
      <c r="C151" s="29"/>
      <c r="D151" s="29"/>
      <c r="E151" s="29"/>
      <c r="F151" s="29"/>
      <c r="G151" s="29"/>
      <c r="H151" s="29"/>
      <c r="I151" s="29"/>
      <c r="J151" s="29"/>
      <c r="K151" s="29"/>
      <c r="L151" s="29"/>
      <c r="M151" s="29"/>
      <c r="N151" s="29"/>
      <c r="O151" s="29"/>
      <c r="P151" s="29"/>
      <c r="Q151" s="29"/>
      <c r="R151" s="29"/>
      <c r="S151" s="29"/>
      <c r="T151" s="29"/>
      <c r="U151" s="29"/>
      <c r="V151" s="29"/>
    </row>
    <row r="152" spans="3:22">
      <c r="C152" s="29"/>
      <c r="D152" s="29"/>
      <c r="E152" s="29"/>
      <c r="F152" s="29"/>
      <c r="G152" s="29"/>
      <c r="H152" s="29"/>
      <c r="I152" s="29"/>
      <c r="J152" s="29"/>
      <c r="K152" s="29"/>
      <c r="L152" s="29"/>
      <c r="M152" s="29"/>
      <c r="N152" s="29"/>
      <c r="O152" s="29"/>
      <c r="P152" s="29"/>
      <c r="Q152" s="29"/>
      <c r="R152" s="29"/>
      <c r="S152" s="29"/>
      <c r="T152" s="29"/>
      <c r="U152" s="29"/>
      <c r="V152" s="29"/>
    </row>
    <row r="153" spans="3:22">
      <c r="C153" s="29"/>
      <c r="D153" s="29"/>
      <c r="E153" s="29"/>
      <c r="F153" s="29"/>
      <c r="G153" s="29"/>
      <c r="H153" s="29"/>
      <c r="I153" s="29"/>
      <c r="J153" s="29"/>
      <c r="K153" s="29"/>
      <c r="L153" s="29"/>
      <c r="M153" s="29"/>
      <c r="N153" s="29"/>
      <c r="O153" s="29"/>
      <c r="P153" s="29"/>
      <c r="Q153" s="29"/>
      <c r="R153" s="29"/>
      <c r="S153" s="29"/>
      <c r="T153" s="29"/>
      <c r="U153" s="29"/>
      <c r="V153" s="29"/>
    </row>
    <row r="154" spans="3:22">
      <c r="C154" s="29"/>
      <c r="D154" s="29"/>
      <c r="E154" s="29"/>
      <c r="F154" s="29"/>
      <c r="G154" s="29"/>
      <c r="H154" s="29"/>
      <c r="I154" s="29"/>
      <c r="J154" s="29"/>
      <c r="K154" s="29"/>
      <c r="L154" s="29"/>
      <c r="M154" s="29"/>
      <c r="N154" s="29"/>
      <c r="O154" s="29"/>
      <c r="P154" s="29"/>
      <c r="Q154" s="29"/>
      <c r="R154" s="29"/>
      <c r="S154" s="29"/>
      <c r="T154" s="29"/>
      <c r="U154" s="29"/>
      <c r="V154" s="29"/>
    </row>
    <row r="155" spans="3:22">
      <c r="C155" s="29"/>
      <c r="D155" s="29"/>
      <c r="E155" s="29"/>
      <c r="F155" s="29"/>
      <c r="G155" s="29"/>
      <c r="H155" s="29"/>
      <c r="I155" s="29"/>
      <c r="J155" s="29"/>
      <c r="K155" s="29"/>
      <c r="L155" s="29"/>
      <c r="M155" s="29"/>
      <c r="N155" s="29"/>
      <c r="O155" s="29"/>
      <c r="P155" s="29"/>
      <c r="Q155" s="29"/>
      <c r="R155" s="29"/>
      <c r="S155" s="29"/>
      <c r="T155" s="29"/>
      <c r="U155" s="29"/>
      <c r="V155" s="29"/>
    </row>
    <row r="156" spans="3:22">
      <c r="C156" s="29"/>
      <c r="D156" s="29"/>
      <c r="E156" s="29"/>
      <c r="F156" s="29"/>
      <c r="G156" s="29"/>
      <c r="H156" s="29"/>
      <c r="I156" s="29"/>
      <c r="J156" s="29"/>
      <c r="K156" s="29"/>
      <c r="L156" s="29"/>
      <c r="M156" s="29"/>
      <c r="N156" s="29"/>
      <c r="O156" s="29"/>
      <c r="P156" s="29"/>
      <c r="Q156" s="29"/>
      <c r="R156" s="29"/>
      <c r="S156" s="29"/>
      <c r="T156" s="29"/>
      <c r="U156" s="29"/>
      <c r="V156" s="29"/>
    </row>
    <row r="157" spans="3:22">
      <c r="C157" s="29"/>
      <c r="D157" s="29"/>
      <c r="E157" s="29"/>
      <c r="F157" s="29"/>
      <c r="G157" s="29"/>
      <c r="H157" s="29"/>
      <c r="I157" s="29"/>
      <c r="J157" s="29"/>
      <c r="K157" s="29"/>
      <c r="L157" s="29"/>
      <c r="M157" s="29"/>
      <c r="N157" s="29"/>
      <c r="O157" s="29"/>
      <c r="P157" s="29"/>
      <c r="Q157" s="29"/>
      <c r="R157" s="29"/>
      <c r="S157" s="29"/>
      <c r="T157" s="29"/>
      <c r="U157" s="29"/>
      <c r="V157" s="29"/>
    </row>
    <row r="158" spans="3:22">
      <c r="C158" s="29"/>
      <c r="D158" s="29"/>
      <c r="E158" s="29"/>
      <c r="F158" s="29"/>
      <c r="G158" s="29"/>
      <c r="H158" s="29"/>
      <c r="I158" s="29"/>
      <c r="J158" s="29"/>
      <c r="K158" s="29"/>
      <c r="L158" s="29"/>
      <c r="M158" s="29"/>
      <c r="N158" s="29"/>
      <c r="O158" s="29"/>
      <c r="P158" s="29"/>
      <c r="Q158" s="29"/>
      <c r="R158" s="29"/>
      <c r="S158" s="29"/>
      <c r="T158" s="29"/>
      <c r="U158" s="29"/>
      <c r="V158" s="29"/>
    </row>
    <row r="159" spans="3:22">
      <c r="C159" s="29"/>
      <c r="D159" s="29"/>
      <c r="E159" s="29"/>
      <c r="F159" s="29"/>
      <c r="G159" s="29"/>
      <c r="H159" s="29"/>
      <c r="I159" s="29"/>
      <c r="J159" s="29"/>
      <c r="K159" s="29"/>
      <c r="L159" s="29"/>
      <c r="M159" s="29"/>
      <c r="N159" s="29"/>
      <c r="O159" s="29"/>
      <c r="P159" s="29"/>
      <c r="Q159" s="29"/>
      <c r="R159" s="29"/>
      <c r="S159" s="29"/>
      <c r="T159" s="29"/>
      <c r="U159" s="29"/>
      <c r="V159" s="29"/>
    </row>
    <row r="160" spans="3:22">
      <c r="C160" s="29"/>
      <c r="D160" s="29"/>
      <c r="E160" s="29"/>
      <c r="F160" s="29"/>
      <c r="G160" s="29"/>
      <c r="H160" s="29"/>
      <c r="I160" s="29"/>
      <c r="J160" s="29"/>
      <c r="K160" s="29"/>
      <c r="L160" s="29"/>
      <c r="M160" s="29"/>
      <c r="N160" s="29"/>
      <c r="O160" s="29"/>
      <c r="P160" s="29"/>
      <c r="Q160" s="29"/>
      <c r="R160" s="29"/>
      <c r="S160" s="29"/>
      <c r="T160" s="29"/>
      <c r="U160" s="29"/>
      <c r="V160" s="29"/>
    </row>
    <row r="161" spans="3:22">
      <c r="C161" s="29"/>
      <c r="D161" s="29"/>
      <c r="E161" s="29"/>
      <c r="F161" s="29"/>
      <c r="G161" s="29"/>
      <c r="H161" s="29"/>
      <c r="I161" s="29"/>
      <c r="J161" s="29"/>
      <c r="K161" s="29"/>
      <c r="L161" s="29"/>
      <c r="M161" s="29"/>
      <c r="N161" s="29"/>
      <c r="O161" s="29"/>
      <c r="P161" s="29"/>
      <c r="Q161" s="29"/>
      <c r="R161" s="29"/>
      <c r="S161" s="29"/>
      <c r="T161" s="29"/>
      <c r="U161" s="29"/>
      <c r="V161" s="29"/>
    </row>
    <row r="162" spans="3:22">
      <c r="C162" s="29"/>
      <c r="D162" s="29"/>
      <c r="E162" s="29"/>
      <c r="F162" s="29"/>
      <c r="G162" s="29"/>
      <c r="H162" s="29"/>
      <c r="I162" s="29"/>
      <c r="J162" s="29"/>
      <c r="K162" s="29"/>
      <c r="L162" s="29"/>
      <c r="M162" s="29"/>
      <c r="N162" s="29"/>
      <c r="O162" s="29"/>
      <c r="P162" s="29"/>
      <c r="Q162" s="29"/>
      <c r="R162" s="29"/>
      <c r="S162" s="29"/>
      <c r="T162" s="29"/>
      <c r="U162" s="29"/>
      <c r="V162" s="29"/>
    </row>
    <row r="163" spans="3:22">
      <c r="C163" s="29"/>
      <c r="D163" s="29"/>
      <c r="E163" s="29"/>
      <c r="F163" s="29"/>
      <c r="G163" s="29"/>
      <c r="H163" s="29"/>
      <c r="I163" s="29"/>
      <c r="J163" s="29"/>
      <c r="K163" s="29"/>
      <c r="L163" s="29"/>
      <c r="M163" s="29"/>
      <c r="N163" s="29"/>
      <c r="O163" s="29"/>
      <c r="P163" s="29"/>
      <c r="Q163" s="29"/>
      <c r="R163" s="29"/>
      <c r="S163" s="29"/>
      <c r="T163" s="29"/>
      <c r="U163" s="29"/>
      <c r="V163" s="29"/>
    </row>
    <row r="164" spans="3:22">
      <c r="C164" s="29"/>
      <c r="D164" s="29"/>
      <c r="E164" s="29"/>
      <c r="F164" s="29"/>
      <c r="G164" s="29"/>
      <c r="H164" s="29"/>
      <c r="I164" s="29"/>
      <c r="J164" s="29"/>
      <c r="K164" s="29"/>
      <c r="L164" s="29"/>
      <c r="M164" s="29"/>
      <c r="N164" s="29"/>
      <c r="O164" s="29"/>
      <c r="P164" s="29"/>
      <c r="Q164" s="29"/>
      <c r="R164" s="29"/>
      <c r="S164" s="29"/>
      <c r="T164" s="29"/>
      <c r="U164" s="29"/>
      <c r="V164" s="29"/>
    </row>
    <row r="165" spans="3:22">
      <c r="C165" s="29"/>
      <c r="D165" s="29"/>
      <c r="E165" s="29"/>
      <c r="F165" s="29"/>
      <c r="G165" s="29"/>
      <c r="H165" s="29"/>
      <c r="I165" s="29"/>
      <c r="J165" s="29"/>
      <c r="K165" s="29"/>
      <c r="L165" s="29"/>
      <c r="M165" s="29"/>
      <c r="N165" s="29"/>
      <c r="O165" s="29"/>
      <c r="P165" s="29"/>
      <c r="Q165" s="29"/>
      <c r="R165" s="29"/>
      <c r="S165" s="29"/>
      <c r="T165" s="29"/>
      <c r="U165" s="29"/>
      <c r="V165" s="29"/>
    </row>
    <row r="166" spans="3:22">
      <c r="C166" s="29"/>
      <c r="D166" s="29"/>
      <c r="E166" s="29"/>
      <c r="F166" s="29"/>
      <c r="G166" s="29"/>
      <c r="H166" s="29"/>
      <c r="I166" s="29"/>
      <c r="J166" s="29"/>
      <c r="K166" s="29"/>
      <c r="L166" s="29"/>
      <c r="M166" s="29"/>
      <c r="N166" s="29"/>
      <c r="O166" s="29"/>
      <c r="P166" s="29"/>
      <c r="Q166" s="29"/>
      <c r="R166" s="29"/>
      <c r="S166" s="29"/>
      <c r="T166" s="29"/>
      <c r="U166" s="29"/>
      <c r="V166" s="29"/>
    </row>
    <row r="167" spans="3:22">
      <c r="C167" s="29"/>
      <c r="D167" s="29"/>
      <c r="E167" s="29"/>
      <c r="F167" s="29"/>
      <c r="G167" s="29"/>
      <c r="H167" s="29"/>
      <c r="I167" s="29"/>
      <c r="J167" s="29"/>
      <c r="K167" s="29"/>
      <c r="L167" s="29"/>
      <c r="M167" s="29"/>
      <c r="N167" s="29"/>
      <c r="O167" s="29"/>
      <c r="P167" s="29"/>
      <c r="Q167" s="29"/>
      <c r="R167" s="29"/>
      <c r="S167" s="29"/>
      <c r="T167" s="29"/>
      <c r="U167" s="29"/>
      <c r="V167" s="29"/>
    </row>
    <row r="168" spans="3:22">
      <c r="C168" s="29"/>
      <c r="D168" s="29"/>
      <c r="E168" s="29"/>
      <c r="F168" s="29"/>
      <c r="G168" s="29"/>
      <c r="H168" s="29"/>
      <c r="I168" s="29"/>
      <c r="J168" s="29"/>
      <c r="K168" s="29"/>
      <c r="L168" s="29"/>
      <c r="M168" s="29"/>
      <c r="N168" s="29"/>
      <c r="O168" s="29"/>
      <c r="P168" s="29"/>
      <c r="Q168" s="29"/>
      <c r="R168" s="29"/>
      <c r="S168" s="29"/>
      <c r="T168" s="29"/>
      <c r="U168" s="29"/>
      <c r="V168" s="29"/>
    </row>
    <row r="169" spans="3:22">
      <c r="C169" s="29"/>
      <c r="D169" s="29"/>
      <c r="E169" s="29"/>
      <c r="F169" s="29"/>
      <c r="G169" s="29"/>
      <c r="H169" s="29"/>
      <c r="I169" s="29"/>
      <c r="J169" s="29"/>
      <c r="K169" s="29"/>
      <c r="L169" s="29"/>
      <c r="M169" s="29"/>
      <c r="N169" s="29"/>
      <c r="O169" s="29"/>
      <c r="P169" s="29"/>
      <c r="Q169" s="29"/>
      <c r="R169" s="29"/>
      <c r="S169" s="29"/>
      <c r="T169" s="29"/>
      <c r="U169" s="29"/>
      <c r="V169" s="29"/>
    </row>
    <row r="170" spans="3:22">
      <c r="C170" s="29"/>
      <c r="D170" s="29"/>
      <c r="E170" s="29"/>
      <c r="F170" s="29"/>
      <c r="G170" s="29"/>
      <c r="H170" s="29"/>
      <c r="I170" s="29"/>
      <c r="J170" s="29"/>
      <c r="K170" s="29"/>
      <c r="L170" s="29"/>
      <c r="M170" s="29"/>
      <c r="N170" s="29"/>
      <c r="O170" s="29"/>
      <c r="P170" s="29"/>
      <c r="Q170" s="29"/>
      <c r="R170" s="29"/>
      <c r="S170" s="29"/>
      <c r="T170" s="29"/>
      <c r="U170" s="29"/>
      <c r="V170" s="29"/>
    </row>
  </sheetData>
  <mergeCells count="58">
    <mergeCell ref="O36:V36"/>
    <mergeCell ref="O37:V37"/>
    <mergeCell ref="O38:V38"/>
    <mergeCell ref="O32:V32"/>
    <mergeCell ref="O41:V41"/>
    <mergeCell ref="B2:W2"/>
    <mergeCell ref="C5:I5"/>
    <mergeCell ref="O5:R6"/>
    <mergeCell ref="S5:S6"/>
    <mergeCell ref="T5:W5"/>
    <mergeCell ref="C6:N6"/>
    <mergeCell ref="T6:W8"/>
    <mergeCell ref="C7:K7"/>
    <mergeCell ref="O7:S8"/>
    <mergeCell ref="C8:N8"/>
    <mergeCell ref="C9:V9"/>
    <mergeCell ref="C10:V10"/>
    <mergeCell ref="C11:V11"/>
    <mergeCell ref="D12:L12"/>
    <mergeCell ref="Q12:R12"/>
    <mergeCell ref="E29:I29"/>
    <mergeCell ref="J29:M29"/>
    <mergeCell ref="N29:R29"/>
    <mergeCell ref="S29:V29"/>
    <mergeCell ref="Q14:T14"/>
    <mergeCell ref="Q15:T15"/>
    <mergeCell ref="Q19:U19"/>
    <mergeCell ref="C23:V23"/>
    <mergeCell ref="C24:V24"/>
    <mergeCell ref="J28:M28"/>
    <mergeCell ref="D26:V27"/>
    <mergeCell ref="Q20:U20"/>
    <mergeCell ref="Q16:T16"/>
    <mergeCell ref="Q17:T17"/>
    <mergeCell ref="E30:I30"/>
    <mergeCell ref="J30:M30"/>
    <mergeCell ref="N30:R30"/>
    <mergeCell ref="S30:V30"/>
    <mergeCell ref="C35:I35"/>
    <mergeCell ref="K35:N35"/>
    <mergeCell ref="B34:I34"/>
    <mergeCell ref="K34:N34"/>
    <mergeCell ref="B32:I32"/>
    <mergeCell ref="K32:N32"/>
    <mergeCell ref="O34:V34"/>
    <mergeCell ref="O35:V35"/>
    <mergeCell ref="O42:V42"/>
    <mergeCell ref="C41:I41"/>
    <mergeCell ref="K41:N41"/>
    <mergeCell ref="C38:I38"/>
    <mergeCell ref="K38:N38"/>
    <mergeCell ref="B39:W40"/>
    <mergeCell ref="C37:I37"/>
    <mergeCell ref="K37:N37"/>
    <mergeCell ref="C36:I36"/>
    <mergeCell ref="K36:N36"/>
    <mergeCell ref="C42:I42"/>
    <mergeCell ref="K42:N42"/>
  </mergeCells>
  <printOptions horizontalCentered="1"/>
  <pageMargins left="0.39370078740157483" right="0.39370078740157483" top="0.74803149606299213" bottom="0.55118110236220474" header="0.31496062992125984" footer="0.31496062992125984"/>
  <pageSetup paperSize="9" scale="83" fitToHeight="0" orientation="portrait" r:id="rId1"/>
  <headerFooter alignWithMargins="0">
    <oddHeader xml:space="preserve">&amp;R&amp;"Arial,Tučné"Příloha č. 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50"/>
  <sheetViews>
    <sheetView zoomScaleNormal="100" zoomScalePageLayoutView="91" workbookViewId="0">
      <selection activeCell="G41" sqref="G41"/>
    </sheetView>
  </sheetViews>
  <sheetFormatPr defaultRowHeight="12.75"/>
  <cols>
    <col min="1" max="1" width="26.140625" customWidth="1"/>
    <col min="2" max="4" width="18.28515625" style="60" customWidth="1"/>
    <col min="5" max="5" width="19.42578125" style="60" customWidth="1"/>
    <col min="6" max="7" width="9.140625" customWidth="1"/>
    <col min="9" max="9" width="9.140625" customWidth="1"/>
  </cols>
  <sheetData>
    <row r="1" spans="1:5" ht="19.5" customHeight="1">
      <c r="A1" s="59"/>
    </row>
    <row r="2" spans="1:5" ht="23.25" customHeight="1">
      <c r="A2" s="485" t="s">
        <v>33</v>
      </c>
      <c r="B2" s="486"/>
      <c r="C2" s="486"/>
      <c r="D2" s="486"/>
      <c r="E2" s="486"/>
    </row>
    <row r="3" spans="1:5" ht="15.75">
      <c r="A3" s="487" t="s">
        <v>34</v>
      </c>
      <c r="B3" s="488"/>
      <c r="C3" s="488"/>
      <c r="D3" s="488"/>
      <c r="E3" s="488"/>
    </row>
    <row r="4" spans="1:5" ht="14.25" customHeight="1">
      <c r="A4" s="69"/>
      <c r="B4" s="489" t="s">
        <v>172</v>
      </c>
      <c r="C4" s="489"/>
      <c r="D4" s="489"/>
      <c r="E4" s="70"/>
    </row>
    <row r="5" spans="1:5" ht="14.25" customHeight="1" thickBot="1">
      <c r="A5" s="69"/>
      <c r="B5" s="99"/>
      <c r="C5" s="99"/>
      <c r="D5" s="99"/>
      <c r="E5" s="70"/>
    </row>
    <row r="6" spans="1:5">
      <c r="A6" s="61" t="s">
        <v>35</v>
      </c>
      <c r="B6" s="62"/>
      <c r="C6" s="62"/>
      <c r="D6" s="62"/>
      <c r="E6" s="96"/>
    </row>
    <row r="7" spans="1:5">
      <c r="A7" s="5"/>
      <c r="B7" s="334" t="s">
        <v>204</v>
      </c>
      <c r="C7" s="63"/>
      <c r="D7" s="63"/>
      <c r="E7" s="97"/>
    </row>
    <row r="8" spans="1:5" ht="6.4" customHeight="1" thickBot="1">
      <c r="A8" s="64"/>
      <c r="B8" s="65"/>
      <c r="C8" s="65"/>
      <c r="D8" s="65"/>
      <c r="E8" s="98"/>
    </row>
    <row r="9" spans="1:5" ht="16.5">
      <c r="A9" s="490" t="s">
        <v>36</v>
      </c>
      <c r="B9" s="491"/>
      <c r="C9" s="491"/>
      <c r="D9" s="335" t="s">
        <v>201</v>
      </c>
      <c r="E9" s="66"/>
    </row>
    <row r="10" spans="1:5" ht="6.75" customHeight="1" thickBot="1">
      <c r="A10" s="64"/>
      <c r="B10" s="65"/>
      <c r="C10" s="65"/>
      <c r="D10" s="65"/>
      <c r="E10" s="67"/>
    </row>
    <row r="11" spans="1:5" ht="13.15" customHeight="1">
      <c r="A11" s="490" t="s">
        <v>224</v>
      </c>
      <c r="B11" s="491"/>
      <c r="C11" s="491"/>
      <c r="D11" s="491"/>
      <c r="E11" s="68"/>
    </row>
    <row r="12" spans="1:5" ht="13.15" customHeight="1">
      <c r="A12" s="337" t="s">
        <v>201</v>
      </c>
      <c r="B12" s="63"/>
      <c r="C12" s="63"/>
      <c r="D12" s="63"/>
      <c r="E12" s="66"/>
    </row>
    <row r="13" spans="1:5" ht="6.75" customHeight="1" thickBot="1">
      <c r="A13" s="64"/>
      <c r="B13" s="65"/>
      <c r="C13" s="65"/>
      <c r="D13" s="65"/>
      <c r="E13" s="67"/>
    </row>
    <row r="14" spans="1:5" ht="12.75" customHeight="1">
      <c r="A14" s="69"/>
      <c r="B14" s="70"/>
      <c r="C14" s="70"/>
      <c r="D14" s="70"/>
      <c r="E14" s="70"/>
    </row>
    <row r="15" spans="1:5" ht="13.5" thickBot="1">
      <c r="A15" s="71" t="s">
        <v>37</v>
      </c>
      <c r="B15" s="72"/>
      <c r="C15" s="72"/>
      <c r="D15" s="73"/>
      <c r="E15" s="73"/>
    </row>
    <row r="16" spans="1:5" ht="20.25" customHeight="1" thickBot="1">
      <c r="A16" s="330" t="s">
        <v>38</v>
      </c>
      <c r="B16" s="74" t="s">
        <v>39</v>
      </c>
      <c r="C16" s="492" t="s">
        <v>40</v>
      </c>
      <c r="D16" s="492"/>
      <c r="E16" s="492"/>
    </row>
    <row r="17" spans="1:15" ht="12.75" customHeight="1" thickBot="1">
      <c r="A17" s="75" t="s">
        <v>41</v>
      </c>
      <c r="B17" s="73"/>
      <c r="C17" s="492"/>
      <c r="D17" s="492"/>
      <c r="E17" s="492"/>
    </row>
    <row r="18" spans="1:15" ht="20.25" customHeight="1" thickBot="1">
      <c r="A18" s="336" t="s">
        <v>201</v>
      </c>
      <c r="B18" s="73"/>
      <c r="C18" s="73"/>
      <c r="D18" s="73"/>
      <c r="E18" s="71"/>
      <c r="H18" s="28"/>
      <c r="I18" s="28"/>
      <c r="J18" s="28"/>
    </row>
    <row r="19" spans="1:15" ht="12.75" customHeight="1">
      <c r="A19" s="76"/>
      <c r="B19" s="73"/>
      <c r="C19" s="73"/>
      <c r="D19" s="73"/>
      <c r="E19" s="71"/>
    </row>
    <row r="20" spans="1:15" ht="12.75" customHeight="1" thickBot="1">
      <c r="A20" s="482" t="s">
        <v>42</v>
      </c>
      <c r="B20" s="482"/>
      <c r="C20" s="349" t="s">
        <v>234</v>
      </c>
      <c r="D20" s="73"/>
      <c r="E20" s="71" t="s">
        <v>37</v>
      </c>
    </row>
    <row r="21" spans="1:15" ht="51.95" customHeight="1" thickBot="1">
      <c r="A21" s="77"/>
      <c r="B21" s="78" t="s">
        <v>43</v>
      </c>
      <c r="C21" s="78" t="s">
        <v>44</v>
      </c>
      <c r="D21" s="79" t="s">
        <v>45</v>
      </c>
      <c r="E21" s="80" t="s">
        <v>46</v>
      </c>
      <c r="H21" s="283"/>
    </row>
    <row r="22" spans="1:15" ht="12.75" customHeight="1" thickBot="1">
      <c r="A22" s="81">
        <v>2</v>
      </c>
      <c r="B22" s="82" t="s">
        <v>47</v>
      </c>
      <c r="C22" s="82" t="s">
        <v>48</v>
      </c>
      <c r="D22" s="83" t="s">
        <v>49</v>
      </c>
      <c r="E22" s="84" t="s">
        <v>50</v>
      </c>
    </row>
    <row r="23" spans="1:15" ht="20.100000000000001" customHeight="1" thickBot="1">
      <c r="A23" s="85" t="s">
        <v>51</v>
      </c>
      <c r="B23" s="262">
        <v>0</v>
      </c>
      <c r="C23" s="262">
        <v>0</v>
      </c>
      <c r="D23" s="339" t="s">
        <v>225</v>
      </c>
      <c r="E23" s="340" t="s">
        <v>226</v>
      </c>
      <c r="G23" s="87"/>
      <c r="H23" s="28"/>
      <c r="I23" s="28"/>
      <c r="J23" s="28"/>
      <c r="K23" s="28"/>
      <c r="L23" s="28"/>
      <c r="M23" s="28"/>
      <c r="N23" s="28"/>
      <c r="O23" s="28"/>
    </row>
    <row r="24" spans="1:15" ht="12.75" customHeight="1">
      <c r="A24" s="28"/>
      <c r="B24" s="73"/>
      <c r="C24" s="73"/>
      <c r="D24" s="73"/>
      <c r="E24" s="73"/>
      <c r="G24" s="87"/>
    </row>
    <row r="25" spans="1:15" ht="12.75" customHeight="1" thickBot="1">
      <c r="A25" s="483" t="s">
        <v>52</v>
      </c>
      <c r="B25" s="483"/>
      <c r="C25" s="73"/>
      <c r="D25" s="71"/>
      <c r="E25" s="71" t="s">
        <v>37</v>
      </c>
    </row>
    <row r="26" spans="1:15" ht="51.95" customHeight="1" thickBot="1">
      <c r="A26" s="88"/>
      <c r="B26" s="78" t="s">
        <v>53</v>
      </c>
      <c r="C26" s="79" t="s">
        <v>54</v>
      </c>
      <c r="D26" s="342" t="s">
        <v>55</v>
      </c>
      <c r="E26" s="80" t="s">
        <v>56</v>
      </c>
    </row>
    <row r="27" spans="1:15" ht="12.75" customHeight="1" thickBot="1">
      <c r="A27" s="81">
        <v>7</v>
      </c>
      <c r="B27" s="82" t="s">
        <v>57</v>
      </c>
      <c r="C27" s="83" t="s">
        <v>58</v>
      </c>
      <c r="D27" s="343" t="s">
        <v>59</v>
      </c>
      <c r="E27" s="84" t="s">
        <v>60</v>
      </c>
    </row>
    <row r="28" spans="1:15" ht="20.100000000000001" customHeight="1" thickBot="1">
      <c r="A28" s="85" t="s">
        <v>51</v>
      </c>
      <c r="B28" s="86">
        <f>'04 Položky změny'!J21</f>
        <v>0</v>
      </c>
      <c r="C28" s="86">
        <f>'04 Položky změny'!K21</f>
        <v>10</v>
      </c>
      <c r="D28" s="344" t="s">
        <v>227</v>
      </c>
      <c r="E28" s="338" t="s">
        <v>228</v>
      </c>
      <c r="H28" s="28"/>
      <c r="I28" s="28"/>
      <c r="J28" s="28"/>
      <c r="K28" s="28"/>
    </row>
    <row r="29" spans="1:15" ht="12.75" customHeight="1">
      <c r="A29" s="28"/>
      <c r="B29" s="73"/>
      <c r="C29" s="73"/>
      <c r="D29" s="73"/>
      <c r="E29" s="73"/>
    </row>
    <row r="30" spans="1:15" ht="12.75" customHeight="1" thickBot="1">
      <c r="A30" s="482" t="s">
        <v>61</v>
      </c>
      <c r="B30" s="482"/>
      <c r="C30" s="73"/>
      <c r="D30" s="73"/>
      <c r="E30" s="71" t="s">
        <v>37</v>
      </c>
    </row>
    <row r="31" spans="1:15" ht="51.95" customHeight="1" thickBot="1">
      <c r="A31" s="77"/>
      <c r="B31" s="78" t="s">
        <v>62</v>
      </c>
      <c r="C31" s="89" t="s">
        <v>63</v>
      </c>
      <c r="D31" s="89" t="s">
        <v>64</v>
      </c>
      <c r="E31" s="345" t="s">
        <v>65</v>
      </c>
    </row>
    <row r="32" spans="1:15" ht="12.75" customHeight="1" thickBot="1">
      <c r="A32" s="81">
        <v>12</v>
      </c>
      <c r="B32" s="82" t="s">
        <v>66</v>
      </c>
      <c r="C32" s="83" t="s">
        <v>67</v>
      </c>
      <c r="D32" s="83" t="s">
        <v>68</v>
      </c>
      <c r="E32" s="346" t="s">
        <v>69</v>
      </c>
    </row>
    <row r="33" spans="1:14" ht="20.100000000000001" customHeight="1" thickBot="1">
      <c r="A33" s="85" t="s">
        <v>51</v>
      </c>
      <c r="B33" s="341" t="s">
        <v>229</v>
      </c>
      <c r="C33" s="341" t="s">
        <v>230</v>
      </c>
      <c r="D33" s="339" t="s">
        <v>231</v>
      </c>
      <c r="E33" s="338" t="s">
        <v>232</v>
      </c>
      <c r="F33" s="28"/>
      <c r="G33" s="28"/>
      <c r="H33" s="28"/>
      <c r="I33" s="28"/>
      <c r="J33" s="28"/>
      <c r="K33" s="28"/>
      <c r="L33" s="28"/>
      <c r="M33" s="28"/>
      <c r="N33" s="28"/>
    </row>
    <row r="34" spans="1:14" ht="12.75" customHeight="1">
      <c r="A34" s="28"/>
      <c r="B34" s="73"/>
      <c r="C34" s="73"/>
      <c r="D34" s="73"/>
      <c r="E34" s="90"/>
    </row>
    <row r="35" spans="1:14" ht="12.75" customHeight="1">
      <c r="A35" s="484"/>
      <c r="B35" s="484"/>
      <c r="C35" s="484"/>
      <c r="D35" s="484"/>
      <c r="E35" s="73"/>
    </row>
    <row r="36" spans="1:14" ht="12.75" customHeight="1">
      <c r="A36" s="91"/>
      <c r="B36" s="73"/>
      <c r="C36" s="348"/>
      <c r="D36" s="348"/>
      <c r="E36" s="348"/>
    </row>
    <row r="37" spans="1:14" ht="20.100000000000001" customHeight="1">
      <c r="B37"/>
      <c r="C37"/>
      <c r="D37"/>
      <c r="E37"/>
    </row>
    <row r="38" spans="1:14" ht="20.100000000000001" customHeight="1">
      <c r="B38"/>
      <c r="C38"/>
      <c r="D38"/>
      <c r="E38"/>
    </row>
    <row r="39" spans="1:14" ht="20.100000000000001" customHeight="1">
      <c r="B39"/>
      <c r="C39"/>
      <c r="D39"/>
      <c r="E39"/>
    </row>
    <row r="40" spans="1:14" ht="20.100000000000001" customHeight="1">
      <c r="B40"/>
      <c r="C40"/>
      <c r="D40"/>
      <c r="E40"/>
    </row>
    <row r="41" spans="1:14" ht="20.100000000000001" customHeight="1">
      <c r="B41"/>
      <c r="C41"/>
      <c r="D41"/>
      <c r="E41"/>
    </row>
    <row r="42" spans="1:14" ht="20.100000000000001" customHeight="1">
      <c r="B42"/>
      <c r="C42"/>
      <c r="D42"/>
      <c r="E42"/>
    </row>
    <row r="43" spans="1:14" ht="20.100000000000001" customHeight="1">
      <c r="B43"/>
      <c r="C43"/>
      <c r="D43"/>
      <c r="E43"/>
    </row>
    <row r="44" spans="1:14" ht="20.100000000000001" customHeight="1">
      <c r="B44"/>
      <c r="C44"/>
      <c r="D44"/>
      <c r="E44"/>
    </row>
    <row r="45" spans="1:14" ht="20.100000000000001" customHeight="1">
      <c r="B45"/>
      <c r="C45"/>
      <c r="D45"/>
      <c r="E45"/>
    </row>
    <row r="46" spans="1:14" ht="20.100000000000001" customHeight="1">
      <c r="B46"/>
      <c r="C46"/>
      <c r="D46"/>
      <c r="E46"/>
    </row>
    <row r="47" spans="1:14" ht="20.100000000000001" customHeight="1">
      <c r="B47"/>
      <c r="C47" s="28"/>
      <c r="D47" s="28"/>
      <c r="E47" s="28"/>
      <c r="F47" s="28"/>
      <c r="G47" s="28"/>
    </row>
    <row r="48" spans="1:14" ht="20.100000000000001" customHeight="1">
      <c r="B48"/>
      <c r="C48" s="28"/>
      <c r="D48" s="28"/>
      <c r="E48" s="28"/>
      <c r="F48" s="28"/>
      <c r="G48" s="28"/>
    </row>
    <row r="49" spans="1:5" ht="60" customHeight="1">
      <c r="B49"/>
      <c r="C49" s="28"/>
      <c r="D49" s="28"/>
      <c r="E49" s="28"/>
    </row>
    <row r="50" spans="1:5">
      <c r="A50" s="28"/>
      <c r="B50" s="347"/>
      <c r="C50" s="100"/>
    </row>
  </sheetData>
  <dataConsolidate>
    <dataRefs count="1">
      <dataRef name="$B$1;$A$1;$C$1;$D$1" r:id="rId1"/>
    </dataRefs>
  </dataConsolidate>
  <mergeCells count="10">
    <mergeCell ref="A20:B20"/>
    <mergeCell ref="A25:B25"/>
    <mergeCell ref="A30:B30"/>
    <mergeCell ref="A35:D35"/>
    <mergeCell ref="A2:E2"/>
    <mergeCell ref="A3:E3"/>
    <mergeCell ref="B4:D4"/>
    <mergeCell ref="A9:C9"/>
    <mergeCell ref="A11:D11"/>
    <mergeCell ref="C16:E17"/>
  </mergeCells>
  <printOptions horizontalCentered="1"/>
  <pageMargins left="0.39370078740157483" right="0.39370078740157483" top="0.59055118110236227" bottom="0.39370078740157483" header="0.51181102362204722" footer="0.51181102362204722"/>
  <pageSetup paperSize="9" scale="96" orientation="portrait" r:id="rId2"/>
  <headerFooter alignWithMargins="0">
    <oddHeader xml:space="preserve">&amp;R&amp;"Arial CE,Tučné"Příloha č. 3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N31"/>
  <sheetViews>
    <sheetView zoomScale="90" zoomScaleNormal="90" workbookViewId="0">
      <selection activeCell="C28" sqref="C28"/>
    </sheetView>
  </sheetViews>
  <sheetFormatPr defaultRowHeight="12.75"/>
  <cols>
    <col min="1" max="1" width="5.42578125" customWidth="1"/>
    <col min="2" max="2" width="10" customWidth="1"/>
    <col min="3" max="3" width="59" customWidth="1"/>
    <col min="4" max="4" width="4.85546875" style="331" customWidth="1"/>
    <col min="5" max="8" width="10.5703125" customWidth="1"/>
    <col min="9" max="10" width="11.140625" customWidth="1"/>
    <col min="11" max="11" width="11.42578125" customWidth="1"/>
    <col min="12" max="12" width="11.28515625" customWidth="1"/>
    <col min="13" max="14" width="10.5703125" customWidth="1"/>
  </cols>
  <sheetData>
    <row r="1" spans="1:14">
      <c r="A1" s="102"/>
      <c r="B1" s="102"/>
      <c r="C1" s="102"/>
    </row>
    <row r="2" spans="1:14" ht="18.75">
      <c r="A2" s="519" t="s">
        <v>218</v>
      </c>
      <c r="B2" s="520"/>
      <c r="C2" s="520"/>
      <c r="D2" s="520"/>
      <c r="E2" s="520"/>
      <c r="F2" s="520"/>
      <c r="G2" s="520"/>
      <c r="H2" s="520"/>
      <c r="I2" s="520"/>
      <c r="J2" s="520"/>
      <c r="K2" s="520"/>
      <c r="L2" s="520"/>
      <c r="M2" s="520"/>
      <c r="N2" s="521"/>
    </row>
    <row r="3" spans="1:14" ht="18.75">
      <c r="A3" s="522" t="s">
        <v>223</v>
      </c>
      <c r="B3" s="523"/>
      <c r="C3" s="523"/>
      <c r="D3" s="523"/>
      <c r="E3" s="523"/>
      <c r="F3" s="523"/>
      <c r="G3" s="523"/>
      <c r="H3" s="524"/>
      <c r="I3" s="525" t="s">
        <v>70</v>
      </c>
      <c r="J3" s="526"/>
      <c r="K3" s="526"/>
      <c r="L3" s="526"/>
      <c r="M3" s="526"/>
      <c r="N3" s="527"/>
    </row>
    <row r="4" spans="1:14" ht="18.75">
      <c r="A4" s="528" t="s">
        <v>219</v>
      </c>
      <c r="B4" s="529"/>
      <c r="C4" s="529"/>
      <c r="D4" s="529"/>
      <c r="E4" s="529"/>
      <c r="F4" s="529"/>
      <c r="G4" s="529"/>
      <c r="H4" s="530"/>
      <c r="I4" s="531" t="s">
        <v>221</v>
      </c>
      <c r="J4" s="532"/>
      <c r="K4" s="532"/>
      <c r="L4" s="532"/>
      <c r="M4" s="532"/>
      <c r="N4" s="533"/>
    </row>
    <row r="5" spans="1:14" ht="19.5" thickBot="1">
      <c r="A5" s="513" t="s">
        <v>220</v>
      </c>
      <c r="B5" s="514"/>
      <c r="C5" s="514"/>
      <c r="D5" s="514"/>
      <c r="E5" s="514"/>
      <c r="F5" s="514"/>
      <c r="G5" s="514"/>
      <c r="H5" s="515"/>
      <c r="I5" s="516" t="s">
        <v>222</v>
      </c>
      <c r="J5" s="517"/>
      <c r="K5" s="517"/>
      <c r="L5" s="517"/>
      <c r="M5" s="517"/>
      <c r="N5" s="518"/>
    </row>
    <row r="6" spans="1:14">
      <c r="A6" s="504" t="s">
        <v>71</v>
      </c>
      <c r="B6" s="496" t="s">
        <v>72</v>
      </c>
      <c r="C6" s="507" t="s">
        <v>73</v>
      </c>
      <c r="D6" s="510" t="s">
        <v>74</v>
      </c>
      <c r="E6" s="496" t="s">
        <v>75</v>
      </c>
      <c r="F6" s="496" t="s">
        <v>235</v>
      </c>
      <c r="G6" s="496" t="s">
        <v>76</v>
      </c>
      <c r="H6" s="496" t="s">
        <v>236</v>
      </c>
      <c r="I6" s="496" t="s">
        <v>237</v>
      </c>
      <c r="J6" s="496" t="s">
        <v>238</v>
      </c>
      <c r="K6" s="496" t="s">
        <v>239</v>
      </c>
      <c r="L6" s="496" t="s">
        <v>242</v>
      </c>
      <c r="M6" s="496" t="s">
        <v>240</v>
      </c>
      <c r="N6" s="499" t="s">
        <v>241</v>
      </c>
    </row>
    <row r="7" spans="1:14">
      <c r="A7" s="505"/>
      <c r="B7" s="497"/>
      <c r="C7" s="508"/>
      <c r="D7" s="511"/>
      <c r="E7" s="497"/>
      <c r="F7" s="497"/>
      <c r="G7" s="497"/>
      <c r="H7" s="497"/>
      <c r="I7" s="497"/>
      <c r="J7" s="497"/>
      <c r="K7" s="497"/>
      <c r="L7" s="497"/>
      <c r="M7" s="497"/>
      <c r="N7" s="500"/>
    </row>
    <row r="8" spans="1:14">
      <c r="A8" s="506"/>
      <c r="B8" s="498"/>
      <c r="C8" s="509"/>
      <c r="D8" s="512"/>
      <c r="E8" s="498"/>
      <c r="F8" s="498"/>
      <c r="G8" s="498"/>
      <c r="H8" s="498"/>
      <c r="I8" s="498"/>
      <c r="J8" s="498"/>
      <c r="K8" s="498"/>
      <c r="L8" s="498"/>
      <c r="M8" s="498"/>
      <c r="N8" s="501"/>
    </row>
    <row r="9" spans="1:14">
      <c r="A9" s="288">
        <v>1</v>
      </c>
      <c r="B9" s="103">
        <v>2</v>
      </c>
      <c r="C9" s="103">
        <v>3</v>
      </c>
      <c r="D9" s="104">
        <v>4</v>
      </c>
      <c r="E9" s="104">
        <v>5</v>
      </c>
      <c r="F9" s="104">
        <v>6</v>
      </c>
      <c r="G9" s="104">
        <v>7</v>
      </c>
      <c r="H9" s="104">
        <v>8</v>
      </c>
      <c r="I9" s="104">
        <v>9</v>
      </c>
      <c r="J9" s="104">
        <v>10</v>
      </c>
      <c r="K9" s="104">
        <v>11</v>
      </c>
      <c r="L9" s="104">
        <v>12</v>
      </c>
      <c r="M9" s="104">
        <v>13</v>
      </c>
      <c r="N9" s="289">
        <v>14</v>
      </c>
    </row>
    <row r="10" spans="1:14" ht="38.25" customHeight="1">
      <c r="A10" s="298"/>
      <c r="B10" s="276"/>
      <c r="C10" s="145"/>
      <c r="D10" s="277"/>
      <c r="E10" s="133">
        <v>1</v>
      </c>
      <c r="F10" s="133">
        <v>2</v>
      </c>
      <c r="G10" s="135">
        <f>F10-E10</f>
        <v>1</v>
      </c>
      <c r="H10" s="135">
        <v>10</v>
      </c>
      <c r="I10" s="136">
        <f>E10*H10</f>
        <v>10</v>
      </c>
      <c r="J10" s="136">
        <v>0</v>
      </c>
      <c r="K10" s="136">
        <f>ROUND(G10*H10,2)</f>
        <v>10</v>
      </c>
      <c r="L10" s="136">
        <f>ROUND(I10+J10+K10,2)</f>
        <v>20</v>
      </c>
      <c r="M10" s="136">
        <f>L10-I10</f>
        <v>10</v>
      </c>
      <c r="N10" s="290">
        <f t="shared" ref="N10" si="0">M10/I10</f>
        <v>1</v>
      </c>
    </row>
    <row r="11" spans="1:14" ht="38.25" customHeight="1">
      <c r="A11" s="298"/>
      <c r="B11" s="276"/>
      <c r="C11" s="145"/>
      <c r="D11" s="276"/>
      <c r="E11" s="133"/>
      <c r="F11" s="133"/>
      <c r="G11" s="135"/>
      <c r="H11" s="135"/>
      <c r="I11" s="136"/>
      <c r="J11" s="136"/>
      <c r="K11" s="136"/>
      <c r="L11" s="136"/>
      <c r="M11" s="136"/>
      <c r="N11" s="290"/>
    </row>
    <row r="12" spans="1:14" ht="38.25" customHeight="1">
      <c r="A12" s="298"/>
      <c r="B12" s="276"/>
      <c r="C12" s="145"/>
      <c r="D12" s="276"/>
      <c r="E12" s="133"/>
      <c r="F12" s="133"/>
      <c r="G12" s="135"/>
      <c r="H12" s="135"/>
      <c r="I12" s="136"/>
      <c r="J12" s="136"/>
      <c r="K12" s="136"/>
      <c r="L12" s="136"/>
      <c r="M12" s="136"/>
      <c r="N12" s="290"/>
    </row>
    <row r="13" spans="1:14" ht="38.25" customHeight="1">
      <c r="A13" s="298"/>
      <c r="B13" s="276"/>
      <c r="C13" s="145"/>
      <c r="D13" s="276"/>
      <c r="E13" s="133"/>
      <c r="F13" s="133"/>
      <c r="G13" s="135"/>
      <c r="H13" s="135"/>
      <c r="I13" s="136"/>
      <c r="J13" s="136"/>
      <c r="K13" s="136"/>
      <c r="L13" s="136"/>
      <c r="M13" s="136"/>
      <c r="N13" s="290"/>
    </row>
    <row r="14" spans="1:14" ht="38.25" customHeight="1">
      <c r="A14" s="298"/>
      <c r="B14" s="276"/>
      <c r="C14" s="145"/>
      <c r="D14" s="276"/>
      <c r="E14" s="133"/>
      <c r="F14" s="133"/>
      <c r="G14" s="135"/>
      <c r="H14" s="135"/>
      <c r="I14" s="136"/>
      <c r="J14" s="136"/>
      <c r="K14" s="136"/>
      <c r="L14" s="136"/>
      <c r="M14" s="136"/>
      <c r="N14" s="290"/>
    </row>
    <row r="15" spans="1:14" ht="38.25" customHeight="1">
      <c r="A15" s="298"/>
      <c r="B15" s="276"/>
      <c r="C15" s="145"/>
      <c r="D15" s="276"/>
      <c r="E15" s="133"/>
      <c r="F15" s="133"/>
      <c r="G15" s="135"/>
      <c r="H15" s="135"/>
      <c r="I15" s="136"/>
      <c r="J15" s="136"/>
      <c r="K15" s="136"/>
      <c r="L15" s="136"/>
      <c r="M15" s="136"/>
      <c r="N15" s="297"/>
    </row>
    <row r="16" spans="1:14" ht="38.25" customHeight="1">
      <c r="A16" s="298"/>
      <c r="B16" s="276"/>
      <c r="C16" s="145"/>
      <c r="D16" s="276"/>
      <c r="E16" s="133"/>
      <c r="F16" s="133"/>
      <c r="G16" s="135"/>
      <c r="H16" s="135"/>
      <c r="I16" s="136"/>
      <c r="J16" s="136"/>
      <c r="K16" s="136"/>
      <c r="L16" s="136"/>
      <c r="M16" s="136"/>
      <c r="N16" s="297"/>
    </row>
    <row r="17" spans="1:14" ht="38.25" customHeight="1">
      <c r="A17" s="298"/>
      <c r="B17" s="276"/>
      <c r="C17" s="145"/>
      <c r="D17" s="276"/>
      <c r="E17" s="133"/>
      <c r="F17" s="133"/>
      <c r="G17" s="135"/>
      <c r="H17" s="135"/>
      <c r="I17" s="136"/>
      <c r="J17" s="136"/>
      <c r="K17" s="136"/>
      <c r="L17" s="136"/>
      <c r="M17" s="136"/>
      <c r="N17" s="290"/>
    </row>
    <row r="18" spans="1:14" ht="38.25" customHeight="1">
      <c r="A18" s="298"/>
      <c r="B18" s="276"/>
      <c r="C18" s="287" t="s">
        <v>180</v>
      </c>
      <c r="D18" s="276"/>
      <c r="E18" s="133"/>
      <c r="F18" s="133"/>
      <c r="G18" s="135"/>
      <c r="H18" s="135"/>
      <c r="I18" s="136"/>
      <c r="J18" s="136"/>
      <c r="K18" s="136"/>
      <c r="L18" s="136"/>
      <c r="M18" s="136"/>
      <c r="N18" s="290"/>
    </row>
    <row r="19" spans="1:14" ht="38.25" customHeight="1">
      <c r="A19" s="299"/>
      <c r="B19" s="276"/>
      <c r="C19" s="145"/>
      <c r="D19" s="276"/>
      <c r="E19" s="133"/>
      <c r="F19" s="133"/>
      <c r="G19" s="135"/>
      <c r="H19" s="135"/>
      <c r="I19" s="136"/>
      <c r="J19" s="136"/>
      <c r="K19" s="136"/>
      <c r="L19" s="136"/>
      <c r="M19" s="136"/>
      <c r="N19" s="290"/>
    </row>
    <row r="20" spans="1:14" ht="13.5" thickBot="1">
      <c r="A20" s="292"/>
      <c r="B20" s="293"/>
      <c r="C20" s="294"/>
      <c r="D20" s="293"/>
      <c r="E20" s="295"/>
      <c r="F20" s="295"/>
      <c r="G20" s="295"/>
      <c r="H20" s="295"/>
      <c r="I20" s="295"/>
      <c r="J20" s="295"/>
      <c r="K20" s="295"/>
      <c r="L20" s="295"/>
      <c r="M20" s="295"/>
      <c r="N20" s="296"/>
    </row>
    <row r="21" spans="1:14" ht="13.5" thickBot="1">
      <c r="A21" s="278"/>
      <c r="B21" s="279"/>
      <c r="C21" s="280" t="s">
        <v>77</v>
      </c>
      <c r="D21" s="332"/>
      <c r="E21" s="281"/>
      <c r="F21" s="281"/>
      <c r="G21" s="281"/>
      <c r="H21" s="281"/>
      <c r="I21" s="282"/>
      <c r="J21" s="282">
        <f>SUM(J10:J19)</f>
        <v>0</v>
      </c>
      <c r="K21" s="282">
        <f>SUM(K10:K19)</f>
        <v>10</v>
      </c>
      <c r="L21" s="282"/>
      <c r="M21" s="282">
        <f>SUM(M10:M19)</f>
        <v>10</v>
      </c>
      <c r="N21" s="291"/>
    </row>
    <row r="23" spans="1:14">
      <c r="B23" s="493" t="s">
        <v>176</v>
      </c>
      <c r="C23" s="494"/>
      <c r="D23" s="494"/>
      <c r="E23" s="494"/>
      <c r="F23" s="494"/>
      <c r="G23" s="494"/>
      <c r="H23" s="494"/>
      <c r="I23" s="494"/>
      <c r="J23" s="494"/>
      <c r="K23" s="494"/>
      <c r="L23" s="495"/>
      <c r="M23" s="28"/>
    </row>
    <row r="24" spans="1:14">
      <c r="B24" s="494"/>
      <c r="C24" s="494"/>
      <c r="D24" s="494"/>
      <c r="E24" s="494"/>
      <c r="F24" s="494"/>
      <c r="G24" s="494"/>
      <c r="H24" s="494"/>
      <c r="I24" s="494"/>
      <c r="J24" s="494"/>
      <c r="K24" s="494"/>
      <c r="L24" s="495"/>
      <c r="M24" s="28"/>
    </row>
    <row r="25" spans="1:14">
      <c r="B25" s="28"/>
      <c r="C25" s="28"/>
      <c r="D25" s="306"/>
      <c r="E25" s="28"/>
      <c r="F25" s="28"/>
      <c r="G25" s="28"/>
      <c r="H25" s="28"/>
      <c r="I25" s="285"/>
      <c r="J25" s="285"/>
      <c r="K25" s="285"/>
      <c r="L25" s="285"/>
      <c r="M25" s="285"/>
      <c r="N25" s="286"/>
    </row>
    <row r="26" spans="1:14">
      <c r="B26" s="28"/>
      <c r="C26" s="28"/>
      <c r="D26" s="306"/>
      <c r="E26" s="28"/>
      <c r="F26" s="28"/>
      <c r="G26" s="28"/>
      <c r="H26" s="28"/>
      <c r="I26" s="28"/>
      <c r="J26" s="28"/>
      <c r="K26" s="28"/>
      <c r="L26" s="28"/>
      <c r="M26" s="28"/>
    </row>
    <row r="27" spans="1:14" ht="15">
      <c r="B27" s="329" t="s">
        <v>177</v>
      </c>
      <c r="C27" s="28"/>
      <c r="D27" s="306"/>
      <c r="E27" s="28"/>
      <c r="F27" s="28"/>
      <c r="G27" s="28"/>
      <c r="H27" s="28"/>
      <c r="I27" s="502" t="s">
        <v>189</v>
      </c>
      <c r="J27" s="502"/>
      <c r="K27" s="502"/>
      <c r="L27" s="502"/>
      <c r="M27" s="28"/>
    </row>
    <row r="28" spans="1:14" ht="15">
      <c r="B28" s="329"/>
      <c r="C28" s="28"/>
      <c r="D28" s="306"/>
      <c r="E28" s="28"/>
      <c r="F28" s="28"/>
      <c r="G28" s="28"/>
      <c r="H28" s="28"/>
      <c r="I28" s="263"/>
      <c r="J28" s="263"/>
      <c r="K28" s="264"/>
      <c r="L28" s="28"/>
      <c r="M28" s="28"/>
    </row>
    <row r="29" spans="1:14" ht="15">
      <c r="B29" s="329"/>
      <c r="C29" s="28"/>
      <c r="D29" s="306"/>
      <c r="E29" s="28"/>
      <c r="F29" s="28"/>
      <c r="G29" s="28"/>
      <c r="H29" s="28"/>
      <c r="I29" s="503"/>
      <c r="J29" s="503"/>
      <c r="K29" s="264"/>
      <c r="L29" s="28"/>
      <c r="M29" s="28"/>
    </row>
    <row r="30" spans="1:14" ht="15">
      <c r="B30" s="265"/>
      <c r="C30" s="266"/>
      <c r="D30" s="333"/>
      <c r="E30" s="264"/>
      <c r="F30" s="267"/>
      <c r="G30" s="267"/>
      <c r="H30" s="264"/>
      <c r="I30" s="264"/>
      <c r="J30" s="264"/>
      <c r="K30" s="264"/>
      <c r="L30" s="28"/>
      <c r="M30" s="28"/>
    </row>
    <row r="31" spans="1:14" ht="15">
      <c r="B31" s="268" t="s">
        <v>173</v>
      </c>
      <c r="C31" s="266"/>
      <c r="D31" s="333"/>
      <c r="E31" s="264"/>
      <c r="F31" s="267"/>
      <c r="G31" s="267"/>
      <c r="H31" s="264"/>
      <c r="I31" s="264" t="s">
        <v>174</v>
      </c>
      <c r="J31" s="264"/>
      <c r="K31" s="264"/>
      <c r="L31" s="28"/>
      <c r="M31" s="28"/>
    </row>
  </sheetData>
  <mergeCells count="24">
    <mergeCell ref="A5:H5"/>
    <mergeCell ref="I5:N5"/>
    <mergeCell ref="A2:N2"/>
    <mergeCell ref="A3:H3"/>
    <mergeCell ref="I3:N3"/>
    <mergeCell ref="A4:H4"/>
    <mergeCell ref="I4:N4"/>
    <mergeCell ref="A6:A8"/>
    <mergeCell ref="B6:B8"/>
    <mergeCell ref="C6:C8"/>
    <mergeCell ref="D6:D8"/>
    <mergeCell ref="E6:E8"/>
    <mergeCell ref="B23:L24"/>
    <mergeCell ref="M6:M8"/>
    <mergeCell ref="N6:N8"/>
    <mergeCell ref="I27:L27"/>
    <mergeCell ref="I29:J29"/>
    <mergeCell ref="G6:G8"/>
    <mergeCell ref="H6:H8"/>
    <mergeCell ref="I6:I8"/>
    <mergeCell ref="J6:J8"/>
    <mergeCell ref="K6:K8"/>
    <mergeCell ref="L6:L8"/>
    <mergeCell ref="F6:F8"/>
  </mergeCells>
  <printOptions horizontalCentered="1"/>
  <pageMargins left="0.39370078740157483" right="0.39370078740157483" top="0.59055118110236227" bottom="0.39370078740157483" header="0.31496062992125984" footer="0.31496062992125984"/>
  <pageSetup paperSize="9" scale="7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I38"/>
  <sheetViews>
    <sheetView zoomScale="80" zoomScaleNormal="80" zoomScalePageLayoutView="70" workbookViewId="0">
      <selection activeCell="S37" sqref="S37"/>
    </sheetView>
  </sheetViews>
  <sheetFormatPr defaultRowHeight="12.75" customHeight="1"/>
  <cols>
    <col min="1" max="1" width="6.140625" style="153" customWidth="1"/>
    <col min="2" max="2" width="8.42578125" style="153" customWidth="1"/>
    <col min="3" max="3" width="56.28515625" style="153" customWidth="1"/>
    <col min="4" max="4" width="16.28515625" style="153" bestFit="1" customWidth="1"/>
    <col min="5" max="5" width="13.5703125" style="153" customWidth="1"/>
    <col min="6" max="6" width="13.28515625" style="153" customWidth="1"/>
    <col min="7" max="7" width="13.28515625" style="153" bestFit="1" customWidth="1"/>
    <col min="8" max="8" width="12.28515625" style="153" customWidth="1"/>
    <col min="9" max="9" width="15.85546875" style="153" bestFit="1" customWidth="1"/>
    <col min="10" max="10" width="13.28515625" style="153" bestFit="1" customWidth="1"/>
    <col min="11" max="11" width="15.7109375" style="153" bestFit="1" customWidth="1"/>
    <col min="12" max="12" width="14.140625" style="153" customWidth="1"/>
    <col min="13" max="14" width="13.140625" style="153" customWidth="1"/>
    <col min="15" max="15" width="14.42578125" style="153" customWidth="1"/>
    <col min="16" max="16" width="17.42578125" style="153" customWidth="1"/>
    <col min="17" max="17" width="14.85546875" style="153" customWidth="1"/>
    <col min="18" max="18" width="9.85546875" style="153" customWidth="1"/>
    <col min="19" max="19" width="15" style="153" customWidth="1"/>
    <col min="20" max="21" width="15.5703125" style="153" customWidth="1"/>
    <col min="22" max="22" width="17" style="153" customWidth="1"/>
    <col min="23" max="23" width="20.140625" style="153" customWidth="1"/>
    <col min="24" max="255" width="9.140625" style="153"/>
    <col min="256" max="256" width="6.140625" style="153" customWidth="1"/>
    <col min="257" max="257" width="8.42578125" style="153" customWidth="1"/>
    <col min="258" max="258" width="43.42578125" style="153" customWidth="1"/>
    <col min="259" max="259" width="15.42578125" style="153" customWidth="1"/>
    <col min="260" max="260" width="13.5703125" style="153" customWidth="1"/>
    <col min="261" max="261" width="13.28515625" style="153" customWidth="1"/>
    <col min="262" max="262" width="13.28515625" style="153" bestFit="1" customWidth="1"/>
    <col min="263" max="263" width="12.28515625" style="153" customWidth="1"/>
    <col min="264" max="264" width="15.85546875" style="153" bestFit="1" customWidth="1"/>
    <col min="265" max="265" width="13.28515625" style="153" bestFit="1" customWidth="1"/>
    <col min="266" max="266" width="14.85546875" style="153" customWidth="1"/>
    <col min="267" max="267" width="14.140625" style="153" customWidth="1"/>
    <col min="268" max="268" width="12" style="153" customWidth="1"/>
    <col min="269" max="270" width="13.140625" style="153" customWidth="1"/>
    <col min="271" max="271" width="14.42578125" style="153" customWidth="1"/>
    <col min="272" max="272" width="17.42578125" style="153" customWidth="1"/>
    <col min="273" max="273" width="13.140625" style="153" customWidth="1"/>
    <col min="274" max="274" width="9.85546875" style="153" customWidth="1"/>
    <col min="275" max="275" width="13.85546875" style="153" customWidth="1"/>
    <col min="276" max="276" width="15" style="153" customWidth="1"/>
    <col min="277" max="277" width="15.5703125" style="153" customWidth="1"/>
    <col min="278" max="278" width="17" style="153" customWidth="1"/>
    <col min="279" max="279" width="15" style="153" customWidth="1"/>
    <col min="280" max="511" width="9.140625" style="153"/>
    <col min="512" max="512" width="6.140625" style="153" customWidth="1"/>
    <col min="513" max="513" width="8.42578125" style="153" customWidth="1"/>
    <col min="514" max="514" width="43.42578125" style="153" customWidth="1"/>
    <col min="515" max="515" width="15.42578125" style="153" customWidth="1"/>
    <col min="516" max="516" width="13.5703125" style="153" customWidth="1"/>
    <col min="517" max="517" width="13.28515625" style="153" customWidth="1"/>
    <col min="518" max="518" width="13.28515625" style="153" bestFit="1" customWidth="1"/>
    <col min="519" max="519" width="12.28515625" style="153" customWidth="1"/>
    <col min="520" max="520" width="15.85546875" style="153" bestFit="1" customWidth="1"/>
    <col min="521" max="521" width="13.28515625" style="153" bestFit="1" customWidth="1"/>
    <col min="522" max="522" width="14.85546875" style="153" customWidth="1"/>
    <col min="523" max="523" width="14.140625" style="153" customWidth="1"/>
    <col min="524" max="524" width="12" style="153" customWidth="1"/>
    <col min="525" max="526" width="13.140625" style="153" customWidth="1"/>
    <col min="527" max="527" width="14.42578125" style="153" customWidth="1"/>
    <col min="528" max="528" width="17.42578125" style="153" customWidth="1"/>
    <col min="529" max="529" width="13.140625" style="153" customWidth="1"/>
    <col min="530" max="530" width="9.85546875" style="153" customWidth="1"/>
    <col min="531" max="531" width="13.85546875" style="153" customWidth="1"/>
    <col min="532" max="532" width="15" style="153" customWidth="1"/>
    <col min="533" max="533" width="15.5703125" style="153" customWidth="1"/>
    <col min="534" max="534" width="17" style="153" customWidth="1"/>
    <col min="535" max="535" width="15" style="153" customWidth="1"/>
    <col min="536" max="767" width="9.140625" style="153"/>
    <col min="768" max="768" width="6.140625" style="153" customWidth="1"/>
    <col min="769" max="769" width="8.42578125" style="153" customWidth="1"/>
    <col min="770" max="770" width="43.42578125" style="153" customWidth="1"/>
    <col min="771" max="771" width="15.42578125" style="153" customWidth="1"/>
    <col min="772" max="772" width="13.5703125" style="153" customWidth="1"/>
    <col min="773" max="773" width="13.28515625" style="153" customWidth="1"/>
    <col min="774" max="774" width="13.28515625" style="153" bestFit="1" customWidth="1"/>
    <col min="775" max="775" width="12.28515625" style="153" customWidth="1"/>
    <col min="776" max="776" width="15.85546875" style="153" bestFit="1" customWidth="1"/>
    <col min="777" max="777" width="13.28515625" style="153" bestFit="1" customWidth="1"/>
    <col min="778" max="778" width="14.85546875" style="153" customWidth="1"/>
    <col min="779" max="779" width="14.140625" style="153" customWidth="1"/>
    <col min="780" max="780" width="12" style="153" customWidth="1"/>
    <col min="781" max="782" width="13.140625" style="153" customWidth="1"/>
    <col min="783" max="783" width="14.42578125" style="153" customWidth="1"/>
    <col min="784" max="784" width="17.42578125" style="153" customWidth="1"/>
    <col min="785" max="785" width="13.140625" style="153" customWidth="1"/>
    <col min="786" max="786" width="9.85546875" style="153" customWidth="1"/>
    <col min="787" max="787" width="13.85546875" style="153" customWidth="1"/>
    <col min="788" max="788" width="15" style="153" customWidth="1"/>
    <col min="789" max="789" width="15.5703125" style="153" customWidth="1"/>
    <col min="790" max="790" width="17" style="153" customWidth="1"/>
    <col min="791" max="791" width="15" style="153" customWidth="1"/>
    <col min="792" max="1023" width="9.140625" style="153"/>
    <col min="1024" max="1024" width="6.140625" style="153" customWidth="1"/>
    <col min="1025" max="1025" width="8.42578125" style="153" customWidth="1"/>
    <col min="1026" max="1026" width="43.42578125" style="153" customWidth="1"/>
    <col min="1027" max="1027" width="15.42578125" style="153" customWidth="1"/>
    <col min="1028" max="1028" width="13.5703125" style="153" customWidth="1"/>
    <col min="1029" max="1029" width="13.28515625" style="153" customWidth="1"/>
    <col min="1030" max="1030" width="13.28515625" style="153" bestFit="1" customWidth="1"/>
    <col min="1031" max="1031" width="12.28515625" style="153" customWidth="1"/>
    <col min="1032" max="1032" width="15.85546875" style="153" bestFit="1" customWidth="1"/>
    <col min="1033" max="1033" width="13.28515625" style="153" bestFit="1" customWidth="1"/>
    <col min="1034" max="1034" width="14.85546875" style="153" customWidth="1"/>
    <col min="1035" max="1035" width="14.140625" style="153" customWidth="1"/>
    <col min="1036" max="1036" width="12" style="153" customWidth="1"/>
    <col min="1037" max="1038" width="13.140625" style="153" customWidth="1"/>
    <col min="1039" max="1039" width="14.42578125" style="153" customWidth="1"/>
    <col min="1040" max="1040" width="17.42578125" style="153" customWidth="1"/>
    <col min="1041" max="1041" width="13.140625" style="153" customWidth="1"/>
    <col min="1042" max="1042" width="9.85546875" style="153" customWidth="1"/>
    <col min="1043" max="1043" width="13.85546875" style="153" customWidth="1"/>
    <col min="1044" max="1044" width="15" style="153" customWidth="1"/>
    <col min="1045" max="1045" width="15.5703125" style="153" customWidth="1"/>
    <col min="1046" max="1046" width="17" style="153" customWidth="1"/>
    <col min="1047" max="1047" width="15" style="153" customWidth="1"/>
    <col min="1048" max="1279" width="9.140625" style="153"/>
    <col min="1280" max="1280" width="6.140625" style="153" customWidth="1"/>
    <col min="1281" max="1281" width="8.42578125" style="153" customWidth="1"/>
    <col min="1282" max="1282" width="43.42578125" style="153" customWidth="1"/>
    <col min="1283" max="1283" width="15.42578125" style="153" customWidth="1"/>
    <col min="1284" max="1284" width="13.5703125" style="153" customWidth="1"/>
    <col min="1285" max="1285" width="13.28515625" style="153" customWidth="1"/>
    <col min="1286" max="1286" width="13.28515625" style="153" bestFit="1" customWidth="1"/>
    <col min="1287" max="1287" width="12.28515625" style="153" customWidth="1"/>
    <col min="1288" max="1288" width="15.85546875" style="153" bestFit="1" customWidth="1"/>
    <col min="1289" max="1289" width="13.28515625" style="153" bestFit="1" customWidth="1"/>
    <col min="1290" max="1290" width="14.85546875" style="153" customWidth="1"/>
    <col min="1291" max="1291" width="14.140625" style="153" customWidth="1"/>
    <col min="1292" max="1292" width="12" style="153" customWidth="1"/>
    <col min="1293" max="1294" width="13.140625" style="153" customWidth="1"/>
    <col min="1295" max="1295" width="14.42578125" style="153" customWidth="1"/>
    <col min="1296" max="1296" width="17.42578125" style="153" customWidth="1"/>
    <col min="1297" max="1297" width="13.140625" style="153" customWidth="1"/>
    <col min="1298" max="1298" width="9.85546875" style="153" customWidth="1"/>
    <col min="1299" max="1299" width="13.85546875" style="153" customWidth="1"/>
    <col min="1300" max="1300" width="15" style="153" customWidth="1"/>
    <col min="1301" max="1301" width="15.5703125" style="153" customWidth="1"/>
    <col min="1302" max="1302" width="17" style="153" customWidth="1"/>
    <col min="1303" max="1303" width="15" style="153" customWidth="1"/>
    <col min="1304" max="1535" width="9.140625" style="153"/>
    <col min="1536" max="1536" width="6.140625" style="153" customWidth="1"/>
    <col min="1537" max="1537" width="8.42578125" style="153" customWidth="1"/>
    <col min="1538" max="1538" width="43.42578125" style="153" customWidth="1"/>
    <col min="1539" max="1539" width="15.42578125" style="153" customWidth="1"/>
    <col min="1540" max="1540" width="13.5703125" style="153" customWidth="1"/>
    <col min="1541" max="1541" width="13.28515625" style="153" customWidth="1"/>
    <col min="1542" max="1542" width="13.28515625" style="153" bestFit="1" customWidth="1"/>
    <col min="1543" max="1543" width="12.28515625" style="153" customWidth="1"/>
    <col min="1544" max="1544" width="15.85546875" style="153" bestFit="1" customWidth="1"/>
    <col min="1545" max="1545" width="13.28515625" style="153" bestFit="1" customWidth="1"/>
    <col min="1546" max="1546" width="14.85546875" style="153" customWidth="1"/>
    <col min="1547" max="1547" width="14.140625" style="153" customWidth="1"/>
    <col min="1548" max="1548" width="12" style="153" customWidth="1"/>
    <col min="1549" max="1550" width="13.140625" style="153" customWidth="1"/>
    <col min="1551" max="1551" width="14.42578125" style="153" customWidth="1"/>
    <col min="1552" max="1552" width="17.42578125" style="153" customWidth="1"/>
    <col min="1553" max="1553" width="13.140625" style="153" customWidth="1"/>
    <col min="1554" max="1554" width="9.85546875" style="153" customWidth="1"/>
    <col min="1555" max="1555" width="13.85546875" style="153" customWidth="1"/>
    <col min="1556" max="1556" width="15" style="153" customWidth="1"/>
    <col min="1557" max="1557" width="15.5703125" style="153" customWidth="1"/>
    <col min="1558" max="1558" width="17" style="153" customWidth="1"/>
    <col min="1559" max="1559" width="15" style="153" customWidth="1"/>
    <col min="1560" max="1791" width="9.140625" style="153"/>
    <col min="1792" max="1792" width="6.140625" style="153" customWidth="1"/>
    <col min="1793" max="1793" width="8.42578125" style="153" customWidth="1"/>
    <col min="1794" max="1794" width="43.42578125" style="153" customWidth="1"/>
    <col min="1795" max="1795" width="15.42578125" style="153" customWidth="1"/>
    <col min="1796" max="1796" width="13.5703125" style="153" customWidth="1"/>
    <col min="1797" max="1797" width="13.28515625" style="153" customWidth="1"/>
    <col min="1798" max="1798" width="13.28515625" style="153" bestFit="1" customWidth="1"/>
    <col min="1799" max="1799" width="12.28515625" style="153" customWidth="1"/>
    <col min="1800" max="1800" width="15.85546875" style="153" bestFit="1" customWidth="1"/>
    <col min="1801" max="1801" width="13.28515625" style="153" bestFit="1" customWidth="1"/>
    <col min="1802" max="1802" width="14.85546875" style="153" customWidth="1"/>
    <col min="1803" max="1803" width="14.140625" style="153" customWidth="1"/>
    <col min="1804" max="1804" width="12" style="153" customWidth="1"/>
    <col min="1805" max="1806" width="13.140625" style="153" customWidth="1"/>
    <col min="1807" max="1807" width="14.42578125" style="153" customWidth="1"/>
    <col min="1808" max="1808" width="17.42578125" style="153" customWidth="1"/>
    <col min="1809" max="1809" width="13.140625" style="153" customWidth="1"/>
    <col min="1810" max="1810" width="9.85546875" style="153" customWidth="1"/>
    <col min="1811" max="1811" width="13.85546875" style="153" customWidth="1"/>
    <col min="1812" max="1812" width="15" style="153" customWidth="1"/>
    <col min="1813" max="1813" width="15.5703125" style="153" customWidth="1"/>
    <col min="1814" max="1814" width="17" style="153" customWidth="1"/>
    <col min="1815" max="1815" width="15" style="153" customWidth="1"/>
    <col min="1816" max="2047" width="9.140625" style="153"/>
    <col min="2048" max="2048" width="6.140625" style="153" customWidth="1"/>
    <col min="2049" max="2049" width="8.42578125" style="153" customWidth="1"/>
    <col min="2050" max="2050" width="43.42578125" style="153" customWidth="1"/>
    <col min="2051" max="2051" width="15.42578125" style="153" customWidth="1"/>
    <col min="2052" max="2052" width="13.5703125" style="153" customWidth="1"/>
    <col min="2053" max="2053" width="13.28515625" style="153" customWidth="1"/>
    <col min="2054" max="2054" width="13.28515625" style="153" bestFit="1" customWidth="1"/>
    <col min="2055" max="2055" width="12.28515625" style="153" customWidth="1"/>
    <col min="2056" max="2056" width="15.85546875" style="153" bestFit="1" customWidth="1"/>
    <col min="2057" max="2057" width="13.28515625" style="153" bestFit="1" customWidth="1"/>
    <col min="2058" max="2058" width="14.85546875" style="153" customWidth="1"/>
    <col min="2059" max="2059" width="14.140625" style="153" customWidth="1"/>
    <col min="2060" max="2060" width="12" style="153" customWidth="1"/>
    <col min="2061" max="2062" width="13.140625" style="153" customWidth="1"/>
    <col min="2063" max="2063" width="14.42578125" style="153" customWidth="1"/>
    <col min="2064" max="2064" width="17.42578125" style="153" customWidth="1"/>
    <col min="2065" max="2065" width="13.140625" style="153" customWidth="1"/>
    <col min="2066" max="2066" width="9.85546875" style="153" customWidth="1"/>
    <col min="2067" max="2067" width="13.85546875" style="153" customWidth="1"/>
    <col min="2068" max="2068" width="15" style="153" customWidth="1"/>
    <col min="2069" max="2069" width="15.5703125" style="153" customWidth="1"/>
    <col min="2070" max="2070" width="17" style="153" customWidth="1"/>
    <col min="2071" max="2071" width="15" style="153" customWidth="1"/>
    <col min="2072" max="2303" width="9.140625" style="153"/>
    <col min="2304" max="2304" width="6.140625" style="153" customWidth="1"/>
    <col min="2305" max="2305" width="8.42578125" style="153" customWidth="1"/>
    <col min="2306" max="2306" width="43.42578125" style="153" customWidth="1"/>
    <col min="2307" max="2307" width="15.42578125" style="153" customWidth="1"/>
    <col min="2308" max="2308" width="13.5703125" style="153" customWidth="1"/>
    <col min="2309" max="2309" width="13.28515625" style="153" customWidth="1"/>
    <col min="2310" max="2310" width="13.28515625" style="153" bestFit="1" customWidth="1"/>
    <col min="2311" max="2311" width="12.28515625" style="153" customWidth="1"/>
    <col min="2312" max="2312" width="15.85546875" style="153" bestFit="1" customWidth="1"/>
    <col min="2313" max="2313" width="13.28515625" style="153" bestFit="1" customWidth="1"/>
    <col min="2314" max="2314" width="14.85546875" style="153" customWidth="1"/>
    <col min="2315" max="2315" width="14.140625" style="153" customWidth="1"/>
    <col min="2316" max="2316" width="12" style="153" customWidth="1"/>
    <col min="2317" max="2318" width="13.140625" style="153" customWidth="1"/>
    <col min="2319" max="2319" width="14.42578125" style="153" customWidth="1"/>
    <col min="2320" max="2320" width="17.42578125" style="153" customWidth="1"/>
    <col min="2321" max="2321" width="13.140625" style="153" customWidth="1"/>
    <col min="2322" max="2322" width="9.85546875" style="153" customWidth="1"/>
    <col min="2323" max="2323" width="13.85546875" style="153" customWidth="1"/>
    <col min="2324" max="2324" width="15" style="153" customWidth="1"/>
    <col min="2325" max="2325" width="15.5703125" style="153" customWidth="1"/>
    <col min="2326" max="2326" width="17" style="153" customWidth="1"/>
    <col min="2327" max="2327" width="15" style="153" customWidth="1"/>
    <col min="2328" max="2559" width="9.140625" style="153"/>
    <col min="2560" max="2560" width="6.140625" style="153" customWidth="1"/>
    <col min="2561" max="2561" width="8.42578125" style="153" customWidth="1"/>
    <col min="2562" max="2562" width="43.42578125" style="153" customWidth="1"/>
    <col min="2563" max="2563" width="15.42578125" style="153" customWidth="1"/>
    <col min="2564" max="2564" width="13.5703125" style="153" customWidth="1"/>
    <col min="2565" max="2565" width="13.28515625" style="153" customWidth="1"/>
    <col min="2566" max="2566" width="13.28515625" style="153" bestFit="1" customWidth="1"/>
    <col min="2567" max="2567" width="12.28515625" style="153" customWidth="1"/>
    <col min="2568" max="2568" width="15.85546875" style="153" bestFit="1" customWidth="1"/>
    <col min="2569" max="2569" width="13.28515625" style="153" bestFit="1" customWidth="1"/>
    <col min="2570" max="2570" width="14.85546875" style="153" customWidth="1"/>
    <col min="2571" max="2571" width="14.140625" style="153" customWidth="1"/>
    <col min="2572" max="2572" width="12" style="153" customWidth="1"/>
    <col min="2573" max="2574" width="13.140625" style="153" customWidth="1"/>
    <col min="2575" max="2575" width="14.42578125" style="153" customWidth="1"/>
    <col min="2576" max="2576" width="17.42578125" style="153" customWidth="1"/>
    <col min="2577" max="2577" width="13.140625" style="153" customWidth="1"/>
    <col min="2578" max="2578" width="9.85546875" style="153" customWidth="1"/>
    <col min="2579" max="2579" width="13.85546875" style="153" customWidth="1"/>
    <col min="2580" max="2580" width="15" style="153" customWidth="1"/>
    <col min="2581" max="2581" width="15.5703125" style="153" customWidth="1"/>
    <col min="2582" max="2582" width="17" style="153" customWidth="1"/>
    <col min="2583" max="2583" width="15" style="153" customWidth="1"/>
    <col min="2584" max="2815" width="9.140625" style="153"/>
    <col min="2816" max="2816" width="6.140625" style="153" customWidth="1"/>
    <col min="2817" max="2817" width="8.42578125" style="153" customWidth="1"/>
    <col min="2818" max="2818" width="43.42578125" style="153" customWidth="1"/>
    <col min="2819" max="2819" width="15.42578125" style="153" customWidth="1"/>
    <col min="2820" max="2820" width="13.5703125" style="153" customWidth="1"/>
    <col min="2821" max="2821" width="13.28515625" style="153" customWidth="1"/>
    <col min="2822" max="2822" width="13.28515625" style="153" bestFit="1" customWidth="1"/>
    <col min="2823" max="2823" width="12.28515625" style="153" customWidth="1"/>
    <col min="2824" max="2824" width="15.85546875" style="153" bestFit="1" customWidth="1"/>
    <col min="2825" max="2825" width="13.28515625" style="153" bestFit="1" customWidth="1"/>
    <col min="2826" max="2826" width="14.85546875" style="153" customWidth="1"/>
    <col min="2827" max="2827" width="14.140625" style="153" customWidth="1"/>
    <col min="2828" max="2828" width="12" style="153" customWidth="1"/>
    <col min="2829" max="2830" width="13.140625" style="153" customWidth="1"/>
    <col min="2831" max="2831" width="14.42578125" style="153" customWidth="1"/>
    <col min="2832" max="2832" width="17.42578125" style="153" customWidth="1"/>
    <col min="2833" max="2833" width="13.140625" style="153" customWidth="1"/>
    <col min="2834" max="2834" width="9.85546875" style="153" customWidth="1"/>
    <col min="2835" max="2835" width="13.85546875" style="153" customWidth="1"/>
    <col min="2836" max="2836" width="15" style="153" customWidth="1"/>
    <col min="2837" max="2837" width="15.5703125" style="153" customWidth="1"/>
    <col min="2838" max="2838" width="17" style="153" customWidth="1"/>
    <col min="2839" max="2839" width="15" style="153" customWidth="1"/>
    <col min="2840" max="3071" width="9.140625" style="153"/>
    <col min="3072" max="3072" width="6.140625" style="153" customWidth="1"/>
    <col min="3073" max="3073" width="8.42578125" style="153" customWidth="1"/>
    <col min="3074" max="3074" width="43.42578125" style="153" customWidth="1"/>
    <col min="3075" max="3075" width="15.42578125" style="153" customWidth="1"/>
    <col min="3076" max="3076" width="13.5703125" style="153" customWidth="1"/>
    <col min="3077" max="3077" width="13.28515625" style="153" customWidth="1"/>
    <col min="3078" max="3078" width="13.28515625" style="153" bestFit="1" customWidth="1"/>
    <col min="3079" max="3079" width="12.28515625" style="153" customWidth="1"/>
    <col min="3080" max="3080" width="15.85546875" style="153" bestFit="1" customWidth="1"/>
    <col min="3081" max="3081" width="13.28515625" style="153" bestFit="1" customWidth="1"/>
    <col min="3082" max="3082" width="14.85546875" style="153" customWidth="1"/>
    <col min="3083" max="3083" width="14.140625" style="153" customWidth="1"/>
    <col min="3084" max="3084" width="12" style="153" customWidth="1"/>
    <col min="3085" max="3086" width="13.140625" style="153" customWidth="1"/>
    <col min="3087" max="3087" width="14.42578125" style="153" customWidth="1"/>
    <col min="3088" max="3088" width="17.42578125" style="153" customWidth="1"/>
    <col min="3089" max="3089" width="13.140625" style="153" customWidth="1"/>
    <col min="3090" max="3090" width="9.85546875" style="153" customWidth="1"/>
    <col min="3091" max="3091" width="13.85546875" style="153" customWidth="1"/>
    <col min="3092" max="3092" width="15" style="153" customWidth="1"/>
    <col min="3093" max="3093" width="15.5703125" style="153" customWidth="1"/>
    <col min="3094" max="3094" width="17" style="153" customWidth="1"/>
    <col min="3095" max="3095" width="15" style="153" customWidth="1"/>
    <col min="3096" max="3327" width="9.140625" style="153"/>
    <col min="3328" max="3328" width="6.140625" style="153" customWidth="1"/>
    <col min="3329" max="3329" width="8.42578125" style="153" customWidth="1"/>
    <col min="3330" max="3330" width="43.42578125" style="153" customWidth="1"/>
    <col min="3331" max="3331" width="15.42578125" style="153" customWidth="1"/>
    <col min="3332" max="3332" width="13.5703125" style="153" customWidth="1"/>
    <col min="3333" max="3333" width="13.28515625" style="153" customWidth="1"/>
    <col min="3334" max="3334" width="13.28515625" style="153" bestFit="1" customWidth="1"/>
    <col min="3335" max="3335" width="12.28515625" style="153" customWidth="1"/>
    <col min="3336" max="3336" width="15.85546875" style="153" bestFit="1" customWidth="1"/>
    <col min="3337" max="3337" width="13.28515625" style="153" bestFit="1" customWidth="1"/>
    <col min="3338" max="3338" width="14.85546875" style="153" customWidth="1"/>
    <col min="3339" max="3339" width="14.140625" style="153" customWidth="1"/>
    <col min="3340" max="3340" width="12" style="153" customWidth="1"/>
    <col min="3341" max="3342" width="13.140625" style="153" customWidth="1"/>
    <col min="3343" max="3343" width="14.42578125" style="153" customWidth="1"/>
    <col min="3344" max="3344" width="17.42578125" style="153" customWidth="1"/>
    <col min="3345" max="3345" width="13.140625" style="153" customWidth="1"/>
    <col min="3346" max="3346" width="9.85546875" style="153" customWidth="1"/>
    <col min="3347" max="3347" width="13.85546875" style="153" customWidth="1"/>
    <col min="3348" max="3348" width="15" style="153" customWidth="1"/>
    <col min="3349" max="3349" width="15.5703125" style="153" customWidth="1"/>
    <col min="3350" max="3350" width="17" style="153" customWidth="1"/>
    <col min="3351" max="3351" width="15" style="153" customWidth="1"/>
    <col min="3352" max="3583" width="9.140625" style="153"/>
    <col min="3584" max="3584" width="6.140625" style="153" customWidth="1"/>
    <col min="3585" max="3585" width="8.42578125" style="153" customWidth="1"/>
    <col min="3586" max="3586" width="43.42578125" style="153" customWidth="1"/>
    <col min="3587" max="3587" width="15.42578125" style="153" customWidth="1"/>
    <col min="3588" max="3588" width="13.5703125" style="153" customWidth="1"/>
    <col min="3589" max="3589" width="13.28515625" style="153" customWidth="1"/>
    <col min="3590" max="3590" width="13.28515625" style="153" bestFit="1" customWidth="1"/>
    <col min="3591" max="3591" width="12.28515625" style="153" customWidth="1"/>
    <col min="3592" max="3592" width="15.85546875" style="153" bestFit="1" customWidth="1"/>
    <col min="3593" max="3593" width="13.28515625" style="153" bestFit="1" customWidth="1"/>
    <col min="3594" max="3594" width="14.85546875" style="153" customWidth="1"/>
    <col min="3595" max="3595" width="14.140625" style="153" customWidth="1"/>
    <col min="3596" max="3596" width="12" style="153" customWidth="1"/>
    <col min="3597" max="3598" width="13.140625" style="153" customWidth="1"/>
    <col min="3599" max="3599" width="14.42578125" style="153" customWidth="1"/>
    <col min="3600" max="3600" width="17.42578125" style="153" customWidth="1"/>
    <col min="3601" max="3601" width="13.140625" style="153" customWidth="1"/>
    <col min="3602" max="3602" width="9.85546875" style="153" customWidth="1"/>
    <col min="3603" max="3603" width="13.85546875" style="153" customWidth="1"/>
    <col min="3604" max="3604" width="15" style="153" customWidth="1"/>
    <col min="3605" max="3605" width="15.5703125" style="153" customWidth="1"/>
    <col min="3606" max="3606" width="17" style="153" customWidth="1"/>
    <col min="3607" max="3607" width="15" style="153" customWidth="1"/>
    <col min="3608" max="3839" width="9.140625" style="153"/>
    <col min="3840" max="3840" width="6.140625" style="153" customWidth="1"/>
    <col min="3841" max="3841" width="8.42578125" style="153" customWidth="1"/>
    <col min="3842" max="3842" width="43.42578125" style="153" customWidth="1"/>
    <col min="3843" max="3843" width="15.42578125" style="153" customWidth="1"/>
    <col min="3844" max="3844" width="13.5703125" style="153" customWidth="1"/>
    <col min="3845" max="3845" width="13.28515625" style="153" customWidth="1"/>
    <col min="3846" max="3846" width="13.28515625" style="153" bestFit="1" customWidth="1"/>
    <col min="3847" max="3847" width="12.28515625" style="153" customWidth="1"/>
    <col min="3848" max="3848" width="15.85546875" style="153" bestFit="1" customWidth="1"/>
    <col min="3849" max="3849" width="13.28515625" style="153" bestFit="1" customWidth="1"/>
    <col min="3850" max="3850" width="14.85546875" style="153" customWidth="1"/>
    <col min="3851" max="3851" width="14.140625" style="153" customWidth="1"/>
    <col min="3852" max="3852" width="12" style="153" customWidth="1"/>
    <col min="3853" max="3854" width="13.140625" style="153" customWidth="1"/>
    <col min="3855" max="3855" width="14.42578125" style="153" customWidth="1"/>
    <col min="3856" max="3856" width="17.42578125" style="153" customWidth="1"/>
    <col min="3857" max="3857" width="13.140625" style="153" customWidth="1"/>
    <col min="3858" max="3858" width="9.85546875" style="153" customWidth="1"/>
    <col min="3859" max="3859" width="13.85546875" style="153" customWidth="1"/>
    <col min="3860" max="3860" width="15" style="153" customWidth="1"/>
    <col min="3861" max="3861" width="15.5703125" style="153" customWidth="1"/>
    <col min="3862" max="3862" width="17" style="153" customWidth="1"/>
    <col min="3863" max="3863" width="15" style="153" customWidth="1"/>
    <col min="3864" max="4095" width="9.140625" style="153"/>
    <col min="4096" max="4096" width="6.140625" style="153" customWidth="1"/>
    <col min="4097" max="4097" width="8.42578125" style="153" customWidth="1"/>
    <col min="4098" max="4098" width="43.42578125" style="153" customWidth="1"/>
    <col min="4099" max="4099" width="15.42578125" style="153" customWidth="1"/>
    <col min="4100" max="4100" width="13.5703125" style="153" customWidth="1"/>
    <col min="4101" max="4101" width="13.28515625" style="153" customWidth="1"/>
    <col min="4102" max="4102" width="13.28515625" style="153" bestFit="1" customWidth="1"/>
    <col min="4103" max="4103" width="12.28515625" style="153" customWidth="1"/>
    <col min="4104" max="4104" width="15.85546875" style="153" bestFit="1" customWidth="1"/>
    <col min="4105" max="4105" width="13.28515625" style="153" bestFit="1" customWidth="1"/>
    <col min="4106" max="4106" width="14.85546875" style="153" customWidth="1"/>
    <col min="4107" max="4107" width="14.140625" style="153" customWidth="1"/>
    <col min="4108" max="4108" width="12" style="153" customWidth="1"/>
    <col min="4109" max="4110" width="13.140625" style="153" customWidth="1"/>
    <col min="4111" max="4111" width="14.42578125" style="153" customWidth="1"/>
    <col min="4112" max="4112" width="17.42578125" style="153" customWidth="1"/>
    <col min="4113" max="4113" width="13.140625" style="153" customWidth="1"/>
    <col min="4114" max="4114" width="9.85546875" style="153" customWidth="1"/>
    <col min="4115" max="4115" width="13.85546875" style="153" customWidth="1"/>
    <col min="4116" max="4116" width="15" style="153" customWidth="1"/>
    <col min="4117" max="4117" width="15.5703125" style="153" customWidth="1"/>
    <col min="4118" max="4118" width="17" style="153" customWidth="1"/>
    <col min="4119" max="4119" width="15" style="153" customWidth="1"/>
    <col min="4120" max="4351" width="9.140625" style="153"/>
    <col min="4352" max="4352" width="6.140625" style="153" customWidth="1"/>
    <col min="4353" max="4353" width="8.42578125" style="153" customWidth="1"/>
    <col min="4354" max="4354" width="43.42578125" style="153" customWidth="1"/>
    <col min="4355" max="4355" width="15.42578125" style="153" customWidth="1"/>
    <col min="4356" max="4356" width="13.5703125" style="153" customWidth="1"/>
    <col min="4357" max="4357" width="13.28515625" style="153" customWidth="1"/>
    <col min="4358" max="4358" width="13.28515625" style="153" bestFit="1" customWidth="1"/>
    <col min="4359" max="4359" width="12.28515625" style="153" customWidth="1"/>
    <col min="4360" max="4360" width="15.85546875" style="153" bestFit="1" customWidth="1"/>
    <col min="4361" max="4361" width="13.28515625" style="153" bestFit="1" customWidth="1"/>
    <col min="4362" max="4362" width="14.85546875" style="153" customWidth="1"/>
    <col min="4363" max="4363" width="14.140625" style="153" customWidth="1"/>
    <col min="4364" max="4364" width="12" style="153" customWidth="1"/>
    <col min="4365" max="4366" width="13.140625" style="153" customWidth="1"/>
    <col min="4367" max="4367" width="14.42578125" style="153" customWidth="1"/>
    <col min="4368" max="4368" width="17.42578125" style="153" customWidth="1"/>
    <col min="4369" max="4369" width="13.140625" style="153" customWidth="1"/>
    <col min="4370" max="4370" width="9.85546875" style="153" customWidth="1"/>
    <col min="4371" max="4371" width="13.85546875" style="153" customWidth="1"/>
    <col min="4372" max="4372" width="15" style="153" customWidth="1"/>
    <col min="4373" max="4373" width="15.5703125" style="153" customWidth="1"/>
    <col min="4374" max="4374" width="17" style="153" customWidth="1"/>
    <col min="4375" max="4375" width="15" style="153" customWidth="1"/>
    <col min="4376" max="4607" width="9.140625" style="153"/>
    <col min="4608" max="4608" width="6.140625" style="153" customWidth="1"/>
    <col min="4609" max="4609" width="8.42578125" style="153" customWidth="1"/>
    <col min="4610" max="4610" width="43.42578125" style="153" customWidth="1"/>
    <col min="4611" max="4611" width="15.42578125" style="153" customWidth="1"/>
    <col min="4612" max="4612" width="13.5703125" style="153" customWidth="1"/>
    <col min="4613" max="4613" width="13.28515625" style="153" customWidth="1"/>
    <col min="4614" max="4614" width="13.28515625" style="153" bestFit="1" customWidth="1"/>
    <col min="4615" max="4615" width="12.28515625" style="153" customWidth="1"/>
    <col min="4616" max="4616" width="15.85546875" style="153" bestFit="1" customWidth="1"/>
    <col min="4617" max="4617" width="13.28515625" style="153" bestFit="1" customWidth="1"/>
    <col min="4618" max="4618" width="14.85546875" style="153" customWidth="1"/>
    <col min="4619" max="4619" width="14.140625" style="153" customWidth="1"/>
    <col min="4620" max="4620" width="12" style="153" customWidth="1"/>
    <col min="4621" max="4622" width="13.140625" style="153" customWidth="1"/>
    <col min="4623" max="4623" width="14.42578125" style="153" customWidth="1"/>
    <col min="4624" max="4624" width="17.42578125" style="153" customWidth="1"/>
    <col min="4625" max="4625" width="13.140625" style="153" customWidth="1"/>
    <col min="4626" max="4626" width="9.85546875" style="153" customWidth="1"/>
    <col min="4627" max="4627" width="13.85546875" style="153" customWidth="1"/>
    <col min="4628" max="4628" width="15" style="153" customWidth="1"/>
    <col min="4629" max="4629" width="15.5703125" style="153" customWidth="1"/>
    <col min="4630" max="4630" width="17" style="153" customWidth="1"/>
    <col min="4631" max="4631" width="15" style="153" customWidth="1"/>
    <col min="4632" max="4863" width="9.140625" style="153"/>
    <col min="4864" max="4864" width="6.140625" style="153" customWidth="1"/>
    <col min="4865" max="4865" width="8.42578125" style="153" customWidth="1"/>
    <col min="4866" max="4866" width="43.42578125" style="153" customWidth="1"/>
    <col min="4867" max="4867" width="15.42578125" style="153" customWidth="1"/>
    <col min="4868" max="4868" width="13.5703125" style="153" customWidth="1"/>
    <col min="4869" max="4869" width="13.28515625" style="153" customWidth="1"/>
    <col min="4870" max="4870" width="13.28515625" style="153" bestFit="1" customWidth="1"/>
    <col min="4871" max="4871" width="12.28515625" style="153" customWidth="1"/>
    <col min="4872" max="4872" width="15.85546875" style="153" bestFit="1" customWidth="1"/>
    <col min="4873" max="4873" width="13.28515625" style="153" bestFit="1" customWidth="1"/>
    <col min="4874" max="4874" width="14.85546875" style="153" customWidth="1"/>
    <col min="4875" max="4875" width="14.140625" style="153" customWidth="1"/>
    <col min="4876" max="4876" width="12" style="153" customWidth="1"/>
    <col min="4877" max="4878" width="13.140625" style="153" customWidth="1"/>
    <col min="4879" max="4879" width="14.42578125" style="153" customWidth="1"/>
    <col min="4880" max="4880" width="17.42578125" style="153" customWidth="1"/>
    <col min="4881" max="4881" width="13.140625" style="153" customWidth="1"/>
    <col min="4882" max="4882" width="9.85546875" style="153" customWidth="1"/>
    <col min="4883" max="4883" width="13.85546875" style="153" customWidth="1"/>
    <col min="4884" max="4884" width="15" style="153" customWidth="1"/>
    <col min="4885" max="4885" width="15.5703125" style="153" customWidth="1"/>
    <col min="4886" max="4886" width="17" style="153" customWidth="1"/>
    <col min="4887" max="4887" width="15" style="153" customWidth="1"/>
    <col min="4888" max="5119" width="9.140625" style="153"/>
    <col min="5120" max="5120" width="6.140625" style="153" customWidth="1"/>
    <col min="5121" max="5121" width="8.42578125" style="153" customWidth="1"/>
    <col min="5122" max="5122" width="43.42578125" style="153" customWidth="1"/>
    <col min="5123" max="5123" width="15.42578125" style="153" customWidth="1"/>
    <col min="5124" max="5124" width="13.5703125" style="153" customWidth="1"/>
    <col min="5125" max="5125" width="13.28515625" style="153" customWidth="1"/>
    <col min="5126" max="5126" width="13.28515625" style="153" bestFit="1" customWidth="1"/>
    <col min="5127" max="5127" width="12.28515625" style="153" customWidth="1"/>
    <col min="5128" max="5128" width="15.85546875" style="153" bestFit="1" customWidth="1"/>
    <col min="5129" max="5129" width="13.28515625" style="153" bestFit="1" customWidth="1"/>
    <col min="5130" max="5130" width="14.85546875" style="153" customWidth="1"/>
    <col min="5131" max="5131" width="14.140625" style="153" customWidth="1"/>
    <col min="5132" max="5132" width="12" style="153" customWidth="1"/>
    <col min="5133" max="5134" width="13.140625" style="153" customWidth="1"/>
    <col min="5135" max="5135" width="14.42578125" style="153" customWidth="1"/>
    <col min="5136" max="5136" width="17.42578125" style="153" customWidth="1"/>
    <col min="5137" max="5137" width="13.140625" style="153" customWidth="1"/>
    <col min="5138" max="5138" width="9.85546875" style="153" customWidth="1"/>
    <col min="5139" max="5139" width="13.85546875" style="153" customWidth="1"/>
    <col min="5140" max="5140" width="15" style="153" customWidth="1"/>
    <col min="5141" max="5141" width="15.5703125" style="153" customWidth="1"/>
    <col min="5142" max="5142" width="17" style="153" customWidth="1"/>
    <col min="5143" max="5143" width="15" style="153" customWidth="1"/>
    <col min="5144" max="5375" width="9.140625" style="153"/>
    <col min="5376" max="5376" width="6.140625" style="153" customWidth="1"/>
    <col min="5377" max="5377" width="8.42578125" style="153" customWidth="1"/>
    <col min="5378" max="5378" width="43.42578125" style="153" customWidth="1"/>
    <col min="5379" max="5379" width="15.42578125" style="153" customWidth="1"/>
    <col min="5380" max="5380" width="13.5703125" style="153" customWidth="1"/>
    <col min="5381" max="5381" width="13.28515625" style="153" customWidth="1"/>
    <col min="5382" max="5382" width="13.28515625" style="153" bestFit="1" customWidth="1"/>
    <col min="5383" max="5383" width="12.28515625" style="153" customWidth="1"/>
    <col min="5384" max="5384" width="15.85546875" style="153" bestFit="1" customWidth="1"/>
    <col min="5385" max="5385" width="13.28515625" style="153" bestFit="1" customWidth="1"/>
    <col min="5386" max="5386" width="14.85546875" style="153" customWidth="1"/>
    <col min="5387" max="5387" width="14.140625" style="153" customWidth="1"/>
    <col min="5388" max="5388" width="12" style="153" customWidth="1"/>
    <col min="5389" max="5390" width="13.140625" style="153" customWidth="1"/>
    <col min="5391" max="5391" width="14.42578125" style="153" customWidth="1"/>
    <col min="5392" max="5392" width="17.42578125" style="153" customWidth="1"/>
    <col min="5393" max="5393" width="13.140625" style="153" customWidth="1"/>
    <col min="5394" max="5394" width="9.85546875" style="153" customWidth="1"/>
    <col min="5395" max="5395" width="13.85546875" style="153" customWidth="1"/>
    <col min="5396" max="5396" width="15" style="153" customWidth="1"/>
    <col min="5397" max="5397" width="15.5703125" style="153" customWidth="1"/>
    <col min="5398" max="5398" width="17" style="153" customWidth="1"/>
    <col min="5399" max="5399" width="15" style="153" customWidth="1"/>
    <col min="5400" max="5631" width="9.140625" style="153"/>
    <col min="5632" max="5632" width="6.140625" style="153" customWidth="1"/>
    <col min="5633" max="5633" width="8.42578125" style="153" customWidth="1"/>
    <col min="5634" max="5634" width="43.42578125" style="153" customWidth="1"/>
    <col min="5635" max="5635" width="15.42578125" style="153" customWidth="1"/>
    <col min="5636" max="5636" width="13.5703125" style="153" customWidth="1"/>
    <col min="5637" max="5637" width="13.28515625" style="153" customWidth="1"/>
    <col min="5638" max="5638" width="13.28515625" style="153" bestFit="1" customWidth="1"/>
    <col min="5639" max="5639" width="12.28515625" style="153" customWidth="1"/>
    <col min="5640" max="5640" width="15.85546875" style="153" bestFit="1" customWidth="1"/>
    <col min="5641" max="5641" width="13.28515625" style="153" bestFit="1" customWidth="1"/>
    <col min="5642" max="5642" width="14.85546875" style="153" customWidth="1"/>
    <col min="5643" max="5643" width="14.140625" style="153" customWidth="1"/>
    <col min="5644" max="5644" width="12" style="153" customWidth="1"/>
    <col min="5645" max="5646" width="13.140625" style="153" customWidth="1"/>
    <col min="5647" max="5647" width="14.42578125" style="153" customWidth="1"/>
    <col min="5648" max="5648" width="17.42578125" style="153" customWidth="1"/>
    <col min="5649" max="5649" width="13.140625" style="153" customWidth="1"/>
    <col min="5650" max="5650" width="9.85546875" style="153" customWidth="1"/>
    <col min="5651" max="5651" width="13.85546875" style="153" customWidth="1"/>
    <col min="5652" max="5652" width="15" style="153" customWidth="1"/>
    <col min="5653" max="5653" width="15.5703125" style="153" customWidth="1"/>
    <col min="5654" max="5654" width="17" style="153" customWidth="1"/>
    <col min="5655" max="5655" width="15" style="153" customWidth="1"/>
    <col min="5656" max="5887" width="9.140625" style="153"/>
    <col min="5888" max="5888" width="6.140625" style="153" customWidth="1"/>
    <col min="5889" max="5889" width="8.42578125" style="153" customWidth="1"/>
    <col min="5890" max="5890" width="43.42578125" style="153" customWidth="1"/>
    <col min="5891" max="5891" width="15.42578125" style="153" customWidth="1"/>
    <col min="5892" max="5892" width="13.5703125" style="153" customWidth="1"/>
    <col min="5893" max="5893" width="13.28515625" style="153" customWidth="1"/>
    <col min="5894" max="5894" width="13.28515625" style="153" bestFit="1" customWidth="1"/>
    <col min="5895" max="5895" width="12.28515625" style="153" customWidth="1"/>
    <col min="5896" max="5896" width="15.85546875" style="153" bestFit="1" customWidth="1"/>
    <col min="5897" max="5897" width="13.28515625" style="153" bestFit="1" customWidth="1"/>
    <col min="5898" max="5898" width="14.85546875" style="153" customWidth="1"/>
    <col min="5899" max="5899" width="14.140625" style="153" customWidth="1"/>
    <col min="5900" max="5900" width="12" style="153" customWidth="1"/>
    <col min="5901" max="5902" width="13.140625" style="153" customWidth="1"/>
    <col min="5903" max="5903" width="14.42578125" style="153" customWidth="1"/>
    <col min="5904" max="5904" width="17.42578125" style="153" customWidth="1"/>
    <col min="5905" max="5905" width="13.140625" style="153" customWidth="1"/>
    <col min="5906" max="5906" width="9.85546875" style="153" customWidth="1"/>
    <col min="5907" max="5907" width="13.85546875" style="153" customWidth="1"/>
    <col min="5908" max="5908" width="15" style="153" customWidth="1"/>
    <col min="5909" max="5909" width="15.5703125" style="153" customWidth="1"/>
    <col min="5910" max="5910" width="17" style="153" customWidth="1"/>
    <col min="5911" max="5911" width="15" style="153" customWidth="1"/>
    <col min="5912" max="6143" width="9.140625" style="153"/>
    <col min="6144" max="6144" width="6.140625" style="153" customWidth="1"/>
    <col min="6145" max="6145" width="8.42578125" style="153" customWidth="1"/>
    <col min="6146" max="6146" width="43.42578125" style="153" customWidth="1"/>
    <col min="6147" max="6147" width="15.42578125" style="153" customWidth="1"/>
    <col min="6148" max="6148" width="13.5703125" style="153" customWidth="1"/>
    <col min="6149" max="6149" width="13.28515625" style="153" customWidth="1"/>
    <col min="6150" max="6150" width="13.28515625" style="153" bestFit="1" customWidth="1"/>
    <col min="6151" max="6151" width="12.28515625" style="153" customWidth="1"/>
    <col min="6152" max="6152" width="15.85546875" style="153" bestFit="1" customWidth="1"/>
    <col min="6153" max="6153" width="13.28515625" style="153" bestFit="1" customWidth="1"/>
    <col min="6154" max="6154" width="14.85546875" style="153" customWidth="1"/>
    <col min="6155" max="6155" width="14.140625" style="153" customWidth="1"/>
    <col min="6156" max="6156" width="12" style="153" customWidth="1"/>
    <col min="6157" max="6158" width="13.140625" style="153" customWidth="1"/>
    <col min="6159" max="6159" width="14.42578125" style="153" customWidth="1"/>
    <col min="6160" max="6160" width="17.42578125" style="153" customWidth="1"/>
    <col min="6161" max="6161" width="13.140625" style="153" customWidth="1"/>
    <col min="6162" max="6162" width="9.85546875" style="153" customWidth="1"/>
    <col min="6163" max="6163" width="13.85546875" style="153" customWidth="1"/>
    <col min="6164" max="6164" width="15" style="153" customWidth="1"/>
    <col min="6165" max="6165" width="15.5703125" style="153" customWidth="1"/>
    <col min="6166" max="6166" width="17" style="153" customWidth="1"/>
    <col min="6167" max="6167" width="15" style="153" customWidth="1"/>
    <col min="6168" max="6399" width="9.140625" style="153"/>
    <col min="6400" max="6400" width="6.140625" style="153" customWidth="1"/>
    <col min="6401" max="6401" width="8.42578125" style="153" customWidth="1"/>
    <col min="6402" max="6402" width="43.42578125" style="153" customWidth="1"/>
    <col min="6403" max="6403" width="15.42578125" style="153" customWidth="1"/>
    <col min="6404" max="6404" width="13.5703125" style="153" customWidth="1"/>
    <col min="6405" max="6405" width="13.28515625" style="153" customWidth="1"/>
    <col min="6406" max="6406" width="13.28515625" style="153" bestFit="1" customWidth="1"/>
    <col min="6407" max="6407" width="12.28515625" style="153" customWidth="1"/>
    <col min="6408" max="6408" width="15.85546875" style="153" bestFit="1" customWidth="1"/>
    <col min="6409" max="6409" width="13.28515625" style="153" bestFit="1" customWidth="1"/>
    <col min="6410" max="6410" width="14.85546875" style="153" customWidth="1"/>
    <col min="6411" max="6411" width="14.140625" style="153" customWidth="1"/>
    <col min="6412" max="6412" width="12" style="153" customWidth="1"/>
    <col min="6413" max="6414" width="13.140625" style="153" customWidth="1"/>
    <col min="6415" max="6415" width="14.42578125" style="153" customWidth="1"/>
    <col min="6416" max="6416" width="17.42578125" style="153" customWidth="1"/>
    <col min="6417" max="6417" width="13.140625" style="153" customWidth="1"/>
    <col min="6418" max="6418" width="9.85546875" style="153" customWidth="1"/>
    <col min="6419" max="6419" width="13.85546875" style="153" customWidth="1"/>
    <col min="6420" max="6420" width="15" style="153" customWidth="1"/>
    <col min="6421" max="6421" width="15.5703125" style="153" customWidth="1"/>
    <col min="6422" max="6422" width="17" style="153" customWidth="1"/>
    <col min="6423" max="6423" width="15" style="153" customWidth="1"/>
    <col min="6424" max="6655" width="9.140625" style="153"/>
    <col min="6656" max="6656" width="6.140625" style="153" customWidth="1"/>
    <col min="6657" max="6657" width="8.42578125" style="153" customWidth="1"/>
    <col min="6658" max="6658" width="43.42578125" style="153" customWidth="1"/>
    <col min="6659" max="6659" width="15.42578125" style="153" customWidth="1"/>
    <col min="6660" max="6660" width="13.5703125" style="153" customWidth="1"/>
    <col min="6661" max="6661" width="13.28515625" style="153" customWidth="1"/>
    <col min="6662" max="6662" width="13.28515625" style="153" bestFit="1" customWidth="1"/>
    <col min="6663" max="6663" width="12.28515625" style="153" customWidth="1"/>
    <col min="6664" max="6664" width="15.85546875" style="153" bestFit="1" customWidth="1"/>
    <col min="6665" max="6665" width="13.28515625" style="153" bestFit="1" customWidth="1"/>
    <col min="6666" max="6666" width="14.85546875" style="153" customWidth="1"/>
    <col min="6667" max="6667" width="14.140625" style="153" customWidth="1"/>
    <col min="6668" max="6668" width="12" style="153" customWidth="1"/>
    <col min="6669" max="6670" width="13.140625" style="153" customWidth="1"/>
    <col min="6671" max="6671" width="14.42578125" style="153" customWidth="1"/>
    <col min="6672" max="6672" width="17.42578125" style="153" customWidth="1"/>
    <col min="6673" max="6673" width="13.140625" style="153" customWidth="1"/>
    <col min="6674" max="6674" width="9.85546875" style="153" customWidth="1"/>
    <col min="6675" max="6675" width="13.85546875" style="153" customWidth="1"/>
    <col min="6676" max="6676" width="15" style="153" customWidth="1"/>
    <col min="6677" max="6677" width="15.5703125" style="153" customWidth="1"/>
    <col min="6678" max="6678" width="17" style="153" customWidth="1"/>
    <col min="6679" max="6679" width="15" style="153" customWidth="1"/>
    <col min="6680" max="6911" width="9.140625" style="153"/>
    <col min="6912" max="6912" width="6.140625" style="153" customWidth="1"/>
    <col min="6913" max="6913" width="8.42578125" style="153" customWidth="1"/>
    <col min="6914" max="6914" width="43.42578125" style="153" customWidth="1"/>
    <col min="6915" max="6915" width="15.42578125" style="153" customWidth="1"/>
    <col min="6916" max="6916" width="13.5703125" style="153" customWidth="1"/>
    <col min="6917" max="6917" width="13.28515625" style="153" customWidth="1"/>
    <col min="6918" max="6918" width="13.28515625" style="153" bestFit="1" customWidth="1"/>
    <col min="6919" max="6919" width="12.28515625" style="153" customWidth="1"/>
    <col min="6920" max="6920" width="15.85546875" style="153" bestFit="1" customWidth="1"/>
    <col min="6921" max="6921" width="13.28515625" style="153" bestFit="1" customWidth="1"/>
    <col min="6922" max="6922" width="14.85546875" style="153" customWidth="1"/>
    <col min="6923" max="6923" width="14.140625" style="153" customWidth="1"/>
    <col min="6924" max="6924" width="12" style="153" customWidth="1"/>
    <col min="6925" max="6926" width="13.140625" style="153" customWidth="1"/>
    <col min="6927" max="6927" width="14.42578125" style="153" customWidth="1"/>
    <col min="6928" max="6928" width="17.42578125" style="153" customWidth="1"/>
    <col min="6929" max="6929" width="13.140625" style="153" customWidth="1"/>
    <col min="6930" max="6930" width="9.85546875" style="153" customWidth="1"/>
    <col min="6931" max="6931" width="13.85546875" style="153" customWidth="1"/>
    <col min="6932" max="6932" width="15" style="153" customWidth="1"/>
    <col min="6933" max="6933" width="15.5703125" style="153" customWidth="1"/>
    <col min="6934" max="6934" width="17" style="153" customWidth="1"/>
    <col min="6935" max="6935" width="15" style="153" customWidth="1"/>
    <col min="6936" max="7167" width="9.140625" style="153"/>
    <col min="7168" max="7168" width="6.140625" style="153" customWidth="1"/>
    <col min="7169" max="7169" width="8.42578125" style="153" customWidth="1"/>
    <col min="7170" max="7170" width="43.42578125" style="153" customWidth="1"/>
    <col min="7171" max="7171" width="15.42578125" style="153" customWidth="1"/>
    <col min="7172" max="7172" width="13.5703125" style="153" customWidth="1"/>
    <col min="7173" max="7173" width="13.28515625" style="153" customWidth="1"/>
    <col min="7174" max="7174" width="13.28515625" style="153" bestFit="1" customWidth="1"/>
    <col min="7175" max="7175" width="12.28515625" style="153" customWidth="1"/>
    <col min="7176" max="7176" width="15.85546875" style="153" bestFit="1" customWidth="1"/>
    <col min="7177" max="7177" width="13.28515625" style="153" bestFit="1" customWidth="1"/>
    <col min="7178" max="7178" width="14.85546875" style="153" customWidth="1"/>
    <col min="7179" max="7179" width="14.140625" style="153" customWidth="1"/>
    <col min="7180" max="7180" width="12" style="153" customWidth="1"/>
    <col min="7181" max="7182" width="13.140625" style="153" customWidth="1"/>
    <col min="7183" max="7183" width="14.42578125" style="153" customWidth="1"/>
    <col min="7184" max="7184" width="17.42578125" style="153" customWidth="1"/>
    <col min="7185" max="7185" width="13.140625" style="153" customWidth="1"/>
    <col min="7186" max="7186" width="9.85546875" style="153" customWidth="1"/>
    <col min="7187" max="7187" width="13.85546875" style="153" customWidth="1"/>
    <col min="7188" max="7188" width="15" style="153" customWidth="1"/>
    <col min="7189" max="7189" width="15.5703125" style="153" customWidth="1"/>
    <col min="7190" max="7190" width="17" style="153" customWidth="1"/>
    <col min="7191" max="7191" width="15" style="153" customWidth="1"/>
    <col min="7192" max="7423" width="9.140625" style="153"/>
    <col min="7424" max="7424" width="6.140625" style="153" customWidth="1"/>
    <col min="7425" max="7425" width="8.42578125" style="153" customWidth="1"/>
    <col min="7426" max="7426" width="43.42578125" style="153" customWidth="1"/>
    <col min="7427" max="7427" width="15.42578125" style="153" customWidth="1"/>
    <col min="7428" max="7428" width="13.5703125" style="153" customWidth="1"/>
    <col min="7429" max="7429" width="13.28515625" style="153" customWidth="1"/>
    <col min="7430" max="7430" width="13.28515625" style="153" bestFit="1" customWidth="1"/>
    <col min="7431" max="7431" width="12.28515625" style="153" customWidth="1"/>
    <col min="7432" max="7432" width="15.85546875" style="153" bestFit="1" customWidth="1"/>
    <col min="7433" max="7433" width="13.28515625" style="153" bestFit="1" customWidth="1"/>
    <col min="7434" max="7434" width="14.85546875" style="153" customWidth="1"/>
    <col min="7435" max="7435" width="14.140625" style="153" customWidth="1"/>
    <col min="7436" max="7436" width="12" style="153" customWidth="1"/>
    <col min="7437" max="7438" width="13.140625" style="153" customWidth="1"/>
    <col min="7439" max="7439" width="14.42578125" style="153" customWidth="1"/>
    <col min="7440" max="7440" width="17.42578125" style="153" customWidth="1"/>
    <col min="7441" max="7441" width="13.140625" style="153" customWidth="1"/>
    <col min="7442" max="7442" width="9.85546875" style="153" customWidth="1"/>
    <col min="7443" max="7443" width="13.85546875" style="153" customWidth="1"/>
    <col min="7444" max="7444" width="15" style="153" customWidth="1"/>
    <col min="7445" max="7445" width="15.5703125" style="153" customWidth="1"/>
    <col min="7446" max="7446" width="17" style="153" customWidth="1"/>
    <col min="7447" max="7447" width="15" style="153" customWidth="1"/>
    <col min="7448" max="7679" width="9.140625" style="153"/>
    <col min="7680" max="7680" width="6.140625" style="153" customWidth="1"/>
    <col min="7681" max="7681" width="8.42578125" style="153" customWidth="1"/>
    <col min="7682" max="7682" width="43.42578125" style="153" customWidth="1"/>
    <col min="7683" max="7683" width="15.42578125" style="153" customWidth="1"/>
    <col min="7684" max="7684" width="13.5703125" style="153" customWidth="1"/>
    <col min="7685" max="7685" width="13.28515625" style="153" customWidth="1"/>
    <col min="7686" max="7686" width="13.28515625" style="153" bestFit="1" customWidth="1"/>
    <col min="7687" max="7687" width="12.28515625" style="153" customWidth="1"/>
    <col min="7688" max="7688" width="15.85546875" style="153" bestFit="1" customWidth="1"/>
    <col min="7689" max="7689" width="13.28515625" style="153" bestFit="1" customWidth="1"/>
    <col min="7690" max="7690" width="14.85546875" style="153" customWidth="1"/>
    <col min="7691" max="7691" width="14.140625" style="153" customWidth="1"/>
    <col min="7692" max="7692" width="12" style="153" customWidth="1"/>
    <col min="7693" max="7694" width="13.140625" style="153" customWidth="1"/>
    <col min="7695" max="7695" width="14.42578125" style="153" customWidth="1"/>
    <col min="7696" max="7696" width="17.42578125" style="153" customWidth="1"/>
    <col min="7697" max="7697" width="13.140625" style="153" customWidth="1"/>
    <col min="7698" max="7698" width="9.85546875" style="153" customWidth="1"/>
    <col min="7699" max="7699" width="13.85546875" style="153" customWidth="1"/>
    <col min="7700" max="7700" width="15" style="153" customWidth="1"/>
    <col min="7701" max="7701" width="15.5703125" style="153" customWidth="1"/>
    <col min="7702" max="7702" width="17" style="153" customWidth="1"/>
    <col min="7703" max="7703" width="15" style="153" customWidth="1"/>
    <col min="7704" max="7935" width="9.140625" style="153"/>
    <col min="7936" max="7936" width="6.140625" style="153" customWidth="1"/>
    <col min="7937" max="7937" width="8.42578125" style="153" customWidth="1"/>
    <col min="7938" max="7938" width="43.42578125" style="153" customWidth="1"/>
    <col min="7939" max="7939" width="15.42578125" style="153" customWidth="1"/>
    <col min="7940" max="7940" width="13.5703125" style="153" customWidth="1"/>
    <col min="7941" max="7941" width="13.28515625" style="153" customWidth="1"/>
    <col min="7942" max="7942" width="13.28515625" style="153" bestFit="1" customWidth="1"/>
    <col min="7943" max="7943" width="12.28515625" style="153" customWidth="1"/>
    <col min="7944" max="7944" width="15.85546875" style="153" bestFit="1" customWidth="1"/>
    <col min="7945" max="7945" width="13.28515625" style="153" bestFit="1" customWidth="1"/>
    <col min="7946" max="7946" width="14.85546875" style="153" customWidth="1"/>
    <col min="7947" max="7947" width="14.140625" style="153" customWidth="1"/>
    <col min="7948" max="7948" width="12" style="153" customWidth="1"/>
    <col min="7949" max="7950" width="13.140625" style="153" customWidth="1"/>
    <col min="7951" max="7951" width="14.42578125" style="153" customWidth="1"/>
    <col min="7952" max="7952" width="17.42578125" style="153" customWidth="1"/>
    <col min="7953" max="7953" width="13.140625" style="153" customWidth="1"/>
    <col min="7954" max="7954" width="9.85546875" style="153" customWidth="1"/>
    <col min="7955" max="7955" width="13.85546875" style="153" customWidth="1"/>
    <col min="7956" max="7956" width="15" style="153" customWidth="1"/>
    <col min="7957" max="7957" width="15.5703125" style="153" customWidth="1"/>
    <col min="7958" max="7958" width="17" style="153" customWidth="1"/>
    <col min="7959" max="7959" width="15" style="153" customWidth="1"/>
    <col min="7960" max="8191" width="9.140625" style="153"/>
    <col min="8192" max="8192" width="6.140625" style="153" customWidth="1"/>
    <col min="8193" max="8193" width="8.42578125" style="153" customWidth="1"/>
    <col min="8194" max="8194" width="43.42578125" style="153" customWidth="1"/>
    <col min="8195" max="8195" width="15.42578125" style="153" customWidth="1"/>
    <col min="8196" max="8196" width="13.5703125" style="153" customWidth="1"/>
    <col min="8197" max="8197" width="13.28515625" style="153" customWidth="1"/>
    <col min="8198" max="8198" width="13.28515625" style="153" bestFit="1" customWidth="1"/>
    <col min="8199" max="8199" width="12.28515625" style="153" customWidth="1"/>
    <col min="8200" max="8200" width="15.85546875" style="153" bestFit="1" customWidth="1"/>
    <col min="8201" max="8201" width="13.28515625" style="153" bestFit="1" customWidth="1"/>
    <col min="8202" max="8202" width="14.85546875" style="153" customWidth="1"/>
    <col min="8203" max="8203" width="14.140625" style="153" customWidth="1"/>
    <col min="8204" max="8204" width="12" style="153" customWidth="1"/>
    <col min="8205" max="8206" width="13.140625" style="153" customWidth="1"/>
    <col min="8207" max="8207" width="14.42578125" style="153" customWidth="1"/>
    <col min="8208" max="8208" width="17.42578125" style="153" customWidth="1"/>
    <col min="8209" max="8209" width="13.140625" style="153" customWidth="1"/>
    <col min="8210" max="8210" width="9.85546875" style="153" customWidth="1"/>
    <col min="8211" max="8211" width="13.85546875" style="153" customWidth="1"/>
    <col min="8212" max="8212" width="15" style="153" customWidth="1"/>
    <col min="8213" max="8213" width="15.5703125" style="153" customWidth="1"/>
    <col min="8214" max="8214" width="17" style="153" customWidth="1"/>
    <col min="8215" max="8215" width="15" style="153" customWidth="1"/>
    <col min="8216" max="8447" width="9.140625" style="153"/>
    <col min="8448" max="8448" width="6.140625" style="153" customWidth="1"/>
    <col min="8449" max="8449" width="8.42578125" style="153" customWidth="1"/>
    <col min="8450" max="8450" width="43.42578125" style="153" customWidth="1"/>
    <col min="8451" max="8451" width="15.42578125" style="153" customWidth="1"/>
    <col min="8452" max="8452" width="13.5703125" style="153" customWidth="1"/>
    <col min="8453" max="8453" width="13.28515625" style="153" customWidth="1"/>
    <col min="8454" max="8454" width="13.28515625" style="153" bestFit="1" customWidth="1"/>
    <col min="8455" max="8455" width="12.28515625" style="153" customWidth="1"/>
    <col min="8456" max="8456" width="15.85546875" style="153" bestFit="1" customWidth="1"/>
    <col min="8457" max="8457" width="13.28515625" style="153" bestFit="1" customWidth="1"/>
    <col min="8458" max="8458" width="14.85546875" style="153" customWidth="1"/>
    <col min="8459" max="8459" width="14.140625" style="153" customWidth="1"/>
    <col min="8460" max="8460" width="12" style="153" customWidth="1"/>
    <col min="8461" max="8462" width="13.140625" style="153" customWidth="1"/>
    <col min="8463" max="8463" width="14.42578125" style="153" customWidth="1"/>
    <col min="8464" max="8464" width="17.42578125" style="153" customWidth="1"/>
    <col min="8465" max="8465" width="13.140625" style="153" customWidth="1"/>
    <col min="8466" max="8466" width="9.85546875" style="153" customWidth="1"/>
    <col min="8467" max="8467" width="13.85546875" style="153" customWidth="1"/>
    <col min="8468" max="8468" width="15" style="153" customWidth="1"/>
    <col min="8469" max="8469" width="15.5703125" style="153" customWidth="1"/>
    <col min="8470" max="8470" width="17" style="153" customWidth="1"/>
    <col min="8471" max="8471" width="15" style="153" customWidth="1"/>
    <col min="8472" max="8703" width="9.140625" style="153"/>
    <col min="8704" max="8704" width="6.140625" style="153" customWidth="1"/>
    <col min="8705" max="8705" width="8.42578125" style="153" customWidth="1"/>
    <col min="8706" max="8706" width="43.42578125" style="153" customWidth="1"/>
    <col min="8707" max="8707" width="15.42578125" style="153" customWidth="1"/>
    <col min="8708" max="8708" width="13.5703125" style="153" customWidth="1"/>
    <col min="8709" max="8709" width="13.28515625" style="153" customWidth="1"/>
    <col min="8710" max="8710" width="13.28515625" style="153" bestFit="1" customWidth="1"/>
    <col min="8711" max="8711" width="12.28515625" style="153" customWidth="1"/>
    <col min="8712" max="8712" width="15.85546875" style="153" bestFit="1" customWidth="1"/>
    <col min="8713" max="8713" width="13.28515625" style="153" bestFit="1" customWidth="1"/>
    <col min="8714" max="8714" width="14.85546875" style="153" customWidth="1"/>
    <col min="8715" max="8715" width="14.140625" style="153" customWidth="1"/>
    <col min="8716" max="8716" width="12" style="153" customWidth="1"/>
    <col min="8717" max="8718" width="13.140625" style="153" customWidth="1"/>
    <col min="8719" max="8719" width="14.42578125" style="153" customWidth="1"/>
    <col min="8720" max="8720" width="17.42578125" style="153" customWidth="1"/>
    <col min="8721" max="8721" width="13.140625" style="153" customWidth="1"/>
    <col min="8722" max="8722" width="9.85546875" style="153" customWidth="1"/>
    <col min="8723" max="8723" width="13.85546875" style="153" customWidth="1"/>
    <col min="8724" max="8724" width="15" style="153" customWidth="1"/>
    <col min="8725" max="8725" width="15.5703125" style="153" customWidth="1"/>
    <col min="8726" max="8726" width="17" style="153" customWidth="1"/>
    <col min="8727" max="8727" width="15" style="153" customWidth="1"/>
    <col min="8728" max="8959" width="9.140625" style="153"/>
    <col min="8960" max="8960" width="6.140625" style="153" customWidth="1"/>
    <col min="8961" max="8961" width="8.42578125" style="153" customWidth="1"/>
    <col min="8962" max="8962" width="43.42578125" style="153" customWidth="1"/>
    <col min="8963" max="8963" width="15.42578125" style="153" customWidth="1"/>
    <col min="8964" max="8964" width="13.5703125" style="153" customWidth="1"/>
    <col min="8965" max="8965" width="13.28515625" style="153" customWidth="1"/>
    <col min="8966" max="8966" width="13.28515625" style="153" bestFit="1" customWidth="1"/>
    <col min="8967" max="8967" width="12.28515625" style="153" customWidth="1"/>
    <col min="8968" max="8968" width="15.85546875" style="153" bestFit="1" customWidth="1"/>
    <col min="8969" max="8969" width="13.28515625" style="153" bestFit="1" customWidth="1"/>
    <col min="8970" max="8970" width="14.85546875" style="153" customWidth="1"/>
    <col min="8971" max="8971" width="14.140625" style="153" customWidth="1"/>
    <col min="8972" max="8972" width="12" style="153" customWidth="1"/>
    <col min="8973" max="8974" width="13.140625" style="153" customWidth="1"/>
    <col min="8975" max="8975" width="14.42578125" style="153" customWidth="1"/>
    <col min="8976" max="8976" width="17.42578125" style="153" customWidth="1"/>
    <col min="8977" max="8977" width="13.140625" style="153" customWidth="1"/>
    <col min="8978" max="8978" width="9.85546875" style="153" customWidth="1"/>
    <col min="8979" max="8979" width="13.85546875" style="153" customWidth="1"/>
    <col min="8980" max="8980" width="15" style="153" customWidth="1"/>
    <col min="8981" max="8981" width="15.5703125" style="153" customWidth="1"/>
    <col min="8982" max="8982" width="17" style="153" customWidth="1"/>
    <col min="8983" max="8983" width="15" style="153" customWidth="1"/>
    <col min="8984" max="9215" width="9.140625" style="153"/>
    <col min="9216" max="9216" width="6.140625" style="153" customWidth="1"/>
    <col min="9217" max="9217" width="8.42578125" style="153" customWidth="1"/>
    <col min="9218" max="9218" width="43.42578125" style="153" customWidth="1"/>
    <col min="9219" max="9219" width="15.42578125" style="153" customWidth="1"/>
    <col min="9220" max="9220" width="13.5703125" style="153" customWidth="1"/>
    <col min="9221" max="9221" width="13.28515625" style="153" customWidth="1"/>
    <col min="9222" max="9222" width="13.28515625" style="153" bestFit="1" customWidth="1"/>
    <col min="9223" max="9223" width="12.28515625" style="153" customWidth="1"/>
    <col min="9224" max="9224" width="15.85546875" style="153" bestFit="1" customWidth="1"/>
    <col min="9225" max="9225" width="13.28515625" style="153" bestFit="1" customWidth="1"/>
    <col min="9226" max="9226" width="14.85546875" style="153" customWidth="1"/>
    <col min="9227" max="9227" width="14.140625" style="153" customWidth="1"/>
    <col min="9228" max="9228" width="12" style="153" customWidth="1"/>
    <col min="9229" max="9230" width="13.140625" style="153" customWidth="1"/>
    <col min="9231" max="9231" width="14.42578125" style="153" customWidth="1"/>
    <col min="9232" max="9232" width="17.42578125" style="153" customWidth="1"/>
    <col min="9233" max="9233" width="13.140625" style="153" customWidth="1"/>
    <col min="9234" max="9234" width="9.85546875" style="153" customWidth="1"/>
    <col min="9235" max="9235" width="13.85546875" style="153" customWidth="1"/>
    <col min="9236" max="9236" width="15" style="153" customWidth="1"/>
    <col min="9237" max="9237" width="15.5703125" style="153" customWidth="1"/>
    <col min="9238" max="9238" width="17" style="153" customWidth="1"/>
    <col min="9239" max="9239" width="15" style="153" customWidth="1"/>
    <col min="9240" max="9471" width="9.140625" style="153"/>
    <col min="9472" max="9472" width="6.140625" style="153" customWidth="1"/>
    <col min="9473" max="9473" width="8.42578125" style="153" customWidth="1"/>
    <col min="9474" max="9474" width="43.42578125" style="153" customWidth="1"/>
    <col min="9475" max="9475" width="15.42578125" style="153" customWidth="1"/>
    <col min="9476" max="9476" width="13.5703125" style="153" customWidth="1"/>
    <col min="9477" max="9477" width="13.28515625" style="153" customWidth="1"/>
    <col min="9478" max="9478" width="13.28515625" style="153" bestFit="1" customWidth="1"/>
    <col min="9479" max="9479" width="12.28515625" style="153" customWidth="1"/>
    <col min="9480" max="9480" width="15.85546875" style="153" bestFit="1" customWidth="1"/>
    <col min="9481" max="9481" width="13.28515625" style="153" bestFit="1" customWidth="1"/>
    <col min="9482" max="9482" width="14.85546875" style="153" customWidth="1"/>
    <col min="9483" max="9483" width="14.140625" style="153" customWidth="1"/>
    <col min="9484" max="9484" width="12" style="153" customWidth="1"/>
    <col min="9485" max="9486" width="13.140625" style="153" customWidth="1"/>
    <col min="9487" max="9487" width="14.42578125" style="153" customWidth="1"/>
    <col min="9488" max="9488" width="17.42578125" style="153" customWidth="1"/>
    <col min="9489" max="9489" width="13.140625" style="153" customWidth="1"/>
    <col min="9490" max="9490" width="9.85546875" style="153" customWidth="1"/>
    <col min="9491" max="9491" width="13.85546875" style="153" customWidth="1"/>
    <col min="9492" max="9492" width="15" style="153" customWidth="1"/>
    <col min="9493" max="9493" width="15.5703125" style="153" customWidth="1"/>
    <col min="9494" max="9494" width="17" style="153" customWidth="1"/>
    <col min="9495" max="9495" width="15" style="153" customWidth="1"/>
    <col min="9496" max="9727" width="9.140625" style="153"/>
    <col min="9728" max="9728" width="6.140625" style="153" customWidth="1"/>
    <col min="9729" max="9729" width="8.42578125" style="153" customWidth="1"/>
    <col min="9730" max="9730" width="43.42578125" style="153" customWidth="1"/>
    <col min="9731" max="9731" width="15.42578125" style="153" customWidth="1"/>
    <col min="9732" max="9732" width="13.5703125" style="153" customWidth="1"/>
    <col min="9733" max="9733" width="13.28515625" style="153" customWidth="1"/>
    <col min="9734" max="9734" width="13.28515625" style="153" bestFit="1" customWidth="1"/>
    <col min="9735" max="9735" width="12.28515625" style="153" customWidth="1"/>
    <col min="9736" max="9736" width="15.85546875" style="153" bestFit="1" customWidth="1"/>
    <col min="9737" max="9737" width="13.28515625" style="153" bestFit="1" customWidth="1"/>
    <col min="9738" max="9738" width="14.85546875" style="153" customWidth="1"/>
    <col min="9739" max="9739" width="14.140625" style="153" customWidth="1"/>
    <col min="9740" max="9740" width="12" style="153" customWidth="1"/>
    <col min="9741" max="9742" width="13.140625" style="153" customWidth="1"/>
    <col min="9743" max="9743" width="14.42578125" style="153" customWidth="1"/>
    <col min="9744" max="9744" width="17.42578125" style="153" customWidth="1"/>
    <col min="9745" max="9745" width="13.140625" style="153" customWidth="1"/>
    <col min="9746" max="9746" width="9.85546875" style="153" customWidth="1"/>
    <col min="9747" max="9747" width="13.85546875" style="153" customWidth="1"/>
    <col min="9748" max="9748" width="15" style="153" customWidth="1"/>
    <col min="9749" max="9749" width="15.5703125" style="153" customWidth="1"/>
    <col min="9750" max="9750" width="17" style="153" customWidth="1"/>
    <col min="9751" max="9751" width="15" style="153" customWidth="1"/>
    <col min="9752" max="9983" width="9.140625" style="153"/>
    <col min="9984" max="9984" width="6.140625" style="153" customWidth="1"/>
    <col min="9985" max="9985" width="8.42578125" style="153" customWidth="1"/>
    <col min="9986" max="9986" width="43.42578125" style="153" customWidth="1"/>
    <col min="9987" max="9987" width="15.42578125" style="153" customWidth="1"/>
    <col min="9988" max="9988" width="13.5703125" style="153" customWidth="1"/>
    <col min="9989" max="9989" width="13.28515625" style="153" customWidth="1"/>
    <col min="9990" max="9990" width="13.28515625" style="153" bestFit="1" customWidth="1"/>
    <col min="9991" max="9991" width="12.28515625" style="153" customWidth="1"/>
    <col min="9992" max="9992" width="15.85546875" style="153" bestFit="1" customWidth="1"/>
    <col min="9993" max="9993" width="13.28515625" style="153" bestFit="1" customWidth="1"/>
    <col min="9994" max="9994" width="14.85546875" style="153" customWidth="1"/>
    <col min="9995" max="9995" width="14.140625" style="153" customWidth="1"/>
    <col min="9996" max="9996" width="12" style="153" customWidth="1"/>
    <col min="9997" max="9998" width="13.140625" style="153" customWidth="1"/>
    <col min="9999" max="9999" width="14.42578125" style="153" customWidth="1"/>
    <col min="10000" max="10000" width="17.42578125" style="153" customWidth="1"/>
    <col min="10001" max="10001" width="13.140625" style="153" customWidth="1"/>
    <col min="10002" max="10002" width="9.85546875" style="153" customWidth="1"/>
    <col min="10003" max="10003" width="13.85546875" style="153" customWidth="1"/>
    <col min="10004" max="10004" width="15" style="153" customWidth="1"/>
    <col min="10005" max="10005" width="15.5703125" style="153" customWidth="1"/>
    <col min="10006" max="10006" width="17" style="153" customWidth="1"/>
    <col min="10007" max="10007" width="15" style="153" customWidth="1"/>
    <col min="10008" max="10239" width="9.140625" style="153"/>
    <col min="10240" max="10240" width="6.140625" style="153" customWidth="1"/>
    <col min="10241" max="10241" width="8.42578125" style="153" customWidth="1"/>
    <col min="10242" max="10242" width="43.42578125" style="153" customWidth="1"/>
    <col min="10243" max="10243" width="15.42578125" style="153" customWidth="1"/>
    <col min="10244" max="10244" width="13.5703125" style="153" customWidth="1"/>
    <col min="10245" max="10245" width="13.28515625" style="153" customWidth="1"/>
    <col min="10246" max="10246" width="13.28515625" style="153" bestFit="1" customWidth="1"/>
    <col min="10247" max="10247" width="12.28515625" style="153" customWidth="1"/>
    <col min="10248" max="10248" width="15.85546875" style="153" bestFit="1" customWidth="1"/>
    <col min="10249" max="10249" width="13.28515625" style="153" bestFit="1" customWidth="1"/>
    <col min="10250" max="10250" width="14.85546875" style="153" customWidth="1"/>
    <col min="10251" max="10251" width="14.140625" style="153" customWidth="1"/>
    <col min="10252" max="10252" width="12" style="153" customWidth="1"/>
    <col min="10253" max="10254" width="13.140625" style="153" customWidth="1"/>
    <col min="10255" max="10255" width="14.42578125" style="153" customWidth="1"/>
    <col min="10256" max="10256" width="17.42578125" style="153" customWidth="1"/>
    <col min="10257" max="10257" width="13.140625" style="153" customWidth="1"/>
    <col min="10258" max="10258" width="9.85546875" style="153" customWidth="1"/>
    <col min="10259" max="10259" width="13.85546875" style="153" customWidth="1"/>
    <col min="10260" max="10260" width="15" style="153" customWidth="1"/>
    <col min="10261" max="10261" width="15.5703125" style="153" customWidth="1"/>
    <col min="10262" max="10262" width="17" style="153" customWidth="1"/>
    <col min="10263" max="10263" width="15" style="153" customWidth="1"/>
    <col min="10264" max="10495" width="9.140625" style="153"/>
    <col min="10496" max="10496" width="6.140625" style="153" customWidth="1"/>
    <col min="10497" max="10497" width="8.42578125" style="153" customWidth="1"/>
    <col min="10498" max="10498" width="43.42578125" style="153" customWidth="1"/>
    <col min="10499" max="10499" width="15.42578125" style="153" customWidth="1"/>
    <col min="10500" max="10500" width="13.5703125" style="153" customWidth="1"/>
    <col min="10501" max="10501" width="13.28515625" style="153" customWidth="1"/>
    <col min="10502" max="10502" width="13.28515625" style="153" bestFit="1" customWidth="1"/>
    <col min="10503" max="10503" width="12.28515625" style="153" customWidth="1"/>
    <col min="10504" max="10504" width="15.85546875" style="153" bestFit="1" customWidth="1"/>
    <col min="10505" max="10505" width="13.28515625" style="153" bestFit="1" customWidth="1"/>
    <col min="10506" max="10506" width="14.85546875" style="153" customWidth="1"/>
    <col min="10507" max="10507" width="14.140625" style="153" customWidth="1"/>
    <col min="10508" max="10508" width="12" style="153" customWidth="1"/>
    <col min="10509" max="10510" width="13.140625" style="153" customWidth="1"/>
    <col min="10511" max="10511" width="14.42578125" style="153" customWidth="1"/>
    <col min="10512" max="10512" width="17.42578125" style="153" customWidth="1"/>
    <col min="10513" max="10513" width="13.140625" style="153" customWidth="1"/>
    <col min="10514" max="10514" width="9.85546875" style="153" customWidth="1"/>
    <col min="10515" max="10515" width="13.85546875" style="153" customWidth="1"/>
    <col min="10516" max="10516" width="15" style="153" customWidth="1"/>
    <col min="10517" max="10517" width="15.5703125" style="153" customWidth="1"/>
    <col min="10518" max="10518" width="17" style="153" customWidth="1"/>
    <col min="10519" max="10519" width="15" style="153" customWidth="1"/>
    <col min="10520" max="10751" width="9.140625" style="153"/>
    <col min="10752" max="10752" width="6.140625" style="153" customWidth="1"/>
    <col min="10753" max="10753" width="8.42578125" style="153" customWidth="1"/>
    <col min="10754" max="10754" width="43.42578125" style="153" customWidth="1"/>
    <col min="10755" max="10755" width="15.42578125" style="153" customWidth="1"/>
    <col min="10756" max="10756" width="13.5703125" style="153" customWidth="1"/>
    <col min="10757" max="10757" width="13.28515625" style="153" customWidth="1"/>
    <col min="10758" max="10758" width="13.28515625" style="153" bestFit="1" customWidth="1"/>
    <col min="10759" max="10759" width="12.28515625" style="153" customWidth="1"/>
    <col min="10760" max="10760" width="15.85546875" style="153" bestFit="1" customWidth="1"/>
    <col min="10761" max="10761" width="13.28515625" style="153" bestFit="1" customWidth="1"/>
    <col min="10762" max="10762" width="14.85546875" style="153" customWidth="1"/>
    <col min="10763" max="10763" width="14.140625" style="153" customWidth="1"/>
    <col min="10764" max="10764" width="12" style="153" customWidth="1"/>
    <col min="10765" max="10766" width="13.140625" style="153" customWidth="1"/>
    <col min="10767" max="10767" width="14.42578125" style="153" customWidth="1"/>
    <col min="10768" max="10768" width="17.42578125" style="153" customWidth="1"/>
    <col min="10769" max="10769" width="13.140625" style="153" customWidth="1"/>
    <col min="10770" max="10770" width="9.85546875" style="153" customWidth="1"/>
    <col min="10771" max="10771" width="13.85546875" style="153" customWidth="1"/>
    <col min="10772" max="10772" width="15" style="153" customWidth="1"/>
    <col min="10773" max="10773" width="15.5703125" style="153" customWidth="1"/>
    <col min="10774" max="10774" width="17" style="153" customWidth="1"/>
    <col min="10775" max="10775" width="15" style="153" customWidth="1"/>
    <col min="10776" max="11007" width="9.140625" style="153"/>
    <col min="11008" max="11008" width="6.140625" style="153" customWidth="1"/>
    <col min="11009" max="11009" width="8.42578125" style="153" customWidth="1"/>
    <col min="11010" max="11010" width="43.42578125" style="153" customWidth="1"/>
    <col min="11011" max="11011" width="15.42578125" style="153" customWidth="1"/>
    <col min="11012" max="11012" width="13.5703125" style="153" customWidth="1"/>
    <col min="11013" max="11013" width="13.28515625" style="153" customWidth="1"/>
    <col min="11014" max="11014" width="13.28515625" style="153" bestFit="1" customWidth="1"/>
    <col min="11015" max="11015" width="12.28515625" style="153" customWidth="1"/>
    <col min="11016" max="11016" width="15.85546875" style="153" bestFit="1" customWidth="1"/>
    <col min="11017" max="11017" width="13.28515625" style="153" bestFit="1" customWidth="1"/>
    <col min="11018" max="11018" width="14.85546875" style="153" customWidth="1"/>
    <col min="11019" max="11019" width="14.140625" style="153" customWidth="1"/>
    <col min="11020" max="11020" width="12" style="153" customWidth="1"/>
    <col min="11021" max="11022" width="13.140625" style="153" customWidth="1"/>
    <col min="11023" max="11023" width="14.42578125" style="153" customWidth="1"/>
    <col min="11024" max="11024" width="17.42578125" style="153" customWidth="1"/>
    <col min="11025" max="11025" width="13.140625" style="153" customWidth="1"/>
    <col min="11026" max="11026" width="9.85546875" style="153" customWidth="1"/>
    <col min="11027" max="11027" width="13.85546875" style="153" customWidth="1"/>
    <col min="11028" max="11028" width="15" style="153" customWidth="1"/>
    <col min="11029" max="11029" width="15.5703125" style="153" customWidth="1"/>
    <col min="11030" max="11030" width="17" style="153" customWidth="1"/>
    <col min="11031" max="11031" width="15" style="153" customWidth="1"/>
    <col min="11032" max="11263" width="9.140625" style="153"/>
    <col min="11264" max="11264" width="6.140625" style="153" customWidth="1"/>
    <col min="11265" max="11265" width="8.42578125" style="153" customWidth="1"/>
    <col min="11266" max="11266" width="43.42578125" style="153" customWidth="1"/>
    <col min="11267" max="11267" width="15.42578125" style="153" customWidth="1"/>
    <col min="11268" max="11268" width="13.5703125" style="153" customWidth="1"/>
    <col min="11269" max="11269" width="13.28515625" style="153" customWidth="1"/>
    <col min="11270" max="11270" width="13.28515625" style="153" bestFit="1" customWidth="1"/>
    <col min="11271" max="11271" width="12.28515625" style="153" customWidth="1"/>
    <col min="11272" max="11272" width="15.85546875" style="153" bestFit="1" customWidth="1"/>
    <col min="11273" max="11273" width="13.28515625" style="153" bestFit="1" customWidth="1"/>
    <col min="11274" max="11274" width="14.85546875" style="153" customWidth="1"/>
    <col min="11275" max="11275" width="14.140625" style="153" customWidth="1"/>
    <col min="11276" max="11276" width="12" style="153" customWidth="1"/>
    <col min="11277" max="11278" width="13.140625" style="153" customWidth="1"/>
    <col min="11279" max="11279" width="14.42578125" style="153" customWidth="1"/>
    <col min="11280" max="11280" width="17.42578125" style="153" customWidth="1"/>
    <col min="11281" max="11281" width="13.140625" style="153" customWidth="1"/>
    <col min="11282" max="11282" width="9.85546875" style="153" customWidth="1"/>
    <col min="11283" max="11283" width="13.85546875" style="153" customWidth="1"/>
    <col min="11284" max="11284" width="15" style="153" customWidth="1"/>
    <col min="11285" max="11285" width="15.5703125" style="153" customWidth="1"/>
    <col min="11286" max="11286" width="17" style="153" customWidth="1"/>
    <col min="11287" max="11287" width="15" style="153" customWidth="1"/>
    <col min="11288" max="11519" width="9.140625" style="153"/>
    <col min="11520" max="11520" width="6.140625" style="153" customWidth="1"/>
    <col min="11521" max="11521" width="8.42578125" style="153" customWidth="1"/>
    <col min="11522" max="11522" width="43.42578125" style="153" customWidth="1"/>
    <col min="11523" max="11523" width="15.42578125" style="153" customWidth="1"/>
    <col min="11524" max="11524" width="13.5703125" style="153" customWidth="1"/>
    <col min="11525" max="11525" width="13.28515625" style="153" customWidth="1"/>
    <col min="11526" max="11526" width="13.28515625" style="153" bestFit="1" customWidth="1"/>
    <col min="11527" max="11527" width="12.28515625" style="153" customWidth="1"/>
    <col min="11528" max="11528" width="15.85546875" style="153" bestFit="1" customWidth="1"/>
    <col min="11529" max="11529" width="13.28515625" style="153" bestFit="1" customWidth="1"/>
    <col min="11530" max="11530" width="14.85546875" style="153" customWidth="1"/>
    <col min="11531" max="11531" width="14.140625" style="153" customWidth="1"/>
    <col min="11532" max="11532" width="12" style="153" customWidth="1"/>
    <col min="11533" max="11534" width="13.140625" style="153" customWidth="1"/>
    <col min="11535" max="11535" width="14.42578125" style="153" customWidth="1"/>
    <col min="11536" max="11536" width="17.42578125" style="153" customWidth="1"/>
    <col min="11537" max="11537" width="13.140625" style="153" customWidth="1"/>
    <col min="11538" max="11538" width="9.85546875" style="153" customWidth="1"/>
    <col min="11539" max="11539" width="13.85546875" style="153" customWidth="1"/>
    <col min="11540" max="11540" width="15" style="153" customWidth="1"/>
    <col min="11541" max="11541" width="15.5703125" style="153" customWidth="1"/>
    <col min="11542" max="11542" width="17" style="153" customWidth="1"/>
    <col min="11543" max="11543" width="15" style="153" customWidth="1"/>
    <col min="11544" max="11775" width="9.140625" style="153"/>
    <col min="11776" max="11776" width="6.140625" style="153" customWidth="1"/>
    <col min="11777" max="11777" width="8.42578125" style="153" customWidth="1"/>
    <col min="11778" max="11778" width="43.42578125" style="153" customWidth="1"/>
    <col min="11779" max="11779" width="15.42578125" style="153" customWidth="1"/>
    <col min="11780" max="11780" width="13.5703125" style="153" customWidth="1"/>
    <col min="11781" max="11781" width="13.28515625" style="153" customWidth="1"/>
    <col min="11782" max="11782" width="13.28515625" style="153" bestFit="1" customWidth="1"/>
    <col min="11783" max="11783" width="12.28515625" style="153" customWidth="1"/>
    <col min="11784" max="11784" width="15.85546875" style="153" bestFit="1" customWidth="1"/>
    <col min="11785" max="11785" width="13.28515625" style="153" bestFit="1" customWidth="1"/>
    <col min="11786" max="11786" width="14.85546875" style="153" customWidth="1"/>
    <col min="11787" max="11787" width="14.140625" style="153" customWidth="1"/>
    <col min="11788" max="11788" width="12" style="153" customWidth="1"/>
    <col min="11789" max="11790" width="13.140625" style="153" customWidth="1"/>
    <col min="11791" max="11791" width="14.42578125" style="153" customWidth="1"/>
    <col min="11792" max="11792" width="17.42578125" style="153" customWidth="1"/>
    <col min="11793" max="11793" width="13.140625" style="153" customWidth="1"/>
    <col min="11794" max="11794" width="9.85546875" style="153" customWidth="1"/>
    <col min="11795" max="11795" width="13.85546875" style="153" customWidth="1"/>
    <col min="11796" max="11796" width="15" style="153" customWidth="1"/>
    <col min="11797" max="11797" width="15.5703125" style="153" customWidth="1"/>
    <col min="11798" max="11798" width="17" style="153" customWidth="1"/>
    <col min="11799" max="11799" width="15" style="153" customWidth="1"/>
    <col min="11800" max="12031" width="9.140625" style="153"/>
    <col min="12032" max="12032" width="6.140625" style="153" customWidth="1"/>
    <col min="12033" max="12033" width="8.42578125" style="153" customWidth="1"/>
    <col min="12034" max="12034" width="43.42578125" style="153" customWidth="1"/>
    <col min="12035" max="12035" width="15.42578125" style="153" customWidth="1"/>
    <col min="12036" max="12036" width="13.5703125" style="153" customWidth="1"/>
    <col min="12037" max="12037" width="13.28515625" style="153" customWidth="1"/>
    <col min="12038" max="12038" width="13.28515625" style="153" bestFit="1" customWidth="1"/>
    <col min="12039" max="12039" width="12.28515625" style="153" customWidth="1"/>
    <col min="12040" max="12040" width="15.85546875" style="153" bestFit="1" customWidth="1"/>
    <col min="12041" max="12041" width="13.28515625" style="153" bestFit="1" customWidth="1"/>
    <col min="12042" max="12042" width="14.85546875" style="153" customWidth="1"/>
    <col min="12043" max="12043" width="14.140625" style="153" customWidth="1"/>
    <col min="12044" max="12044" width="12" style="153" customWidth="1"/>
    <col min="12045" max="12046" width="13.140625" style="153" customWidth="1"/>
    <col min="12047" max="12047" width="14.42578125" style="153" customWidth="1"/>
    <col min="12048" max="12048" width="17.42578125" style="153" customWidth="1"/>
    <col min="12049" max="12049" width="13.140625" style="153" customWidth="1"/>
    <col min="12050" max="12050" width="9.85546875" style="153" customWidth="1"/>
    <col min="12051" max="12051" width="13.85546875" style="153" customWidth="1"/>
    <col min="12052" max="12052" width="15" style="153" customWidth="1"/>
    <col min="12053" max="12053" width="15.5703125" style="153" customWidth="1"/>
    <col min="12054" max="12054" width="17" style="153" customWidth="1"/>
    <col min="12055" max="12055" width="15" style="153" customWidth="1"/>
    <col min="12056" max="12287" width="9.140625" style="153"/>
    <col min="12288" max="12288" width="6.140625" style="153" customWidth="1"/>
    <col min="12289" max="12289" width="8.42578125" style="153" customWidth="1"/>
    <col min="12290" max="12290" width="43.42578125" style="153" customWidth="1"/>
    <col min="12291" max="12291" width="15.42578125" style="153" customWidth="1"/>
    <col min="12292" max="12292" width="13.5703125" style="153" customWidth="1"/>
    <col min="12293" max="12293" width="13.28515625" style="153" customWidth="1"/>
    <col min="12294" max="12294" width="13.28515625" style="153" bestFit="1" customWidth="1"/>
    <col min="12295" max="12295" width="12.28515625" style="153" customWidth="1"/>
    <col min="12296" max="12296" width="15.85546875" style="153" bestFit="1" customWidth="1"/>
    <col min="12297" max="12297" width="13.28515625" style="153" bestFit="1" customWidth="1"/>
    <col min="12298" max="12298" width="14.85546875" style="153" customWidth="1"/>
    <col min="12299" max="12299" width="14.140625" style="153" customWidth="1"/>
    <col min="12300" max="12300" width="12" style="153" customWidth="1"/>
    <col min="12301" max="12302" width="13.140625" style="153" customWidth="1"/>
    <col min="12303" max="12303" width="14.42578125" style="153" customWidth="1"/>
    <col min="12304" max="12304" width="17.42578125" style="153" customWidth="1"/>
    <col min="12305" max="12305" width="13.140625" style="153" customWidth="1"/>
    <col min="12306" max="12306" width="9.85546875" style="153" customWidth="1"/>
    <col min="12307" max="12307" width="13.85546875" style="153" customWidth="1"/>
    <col min="12308" max="12308" width="15" style="153" customWidth="1"/>
    <col min="12309" max="12309" width="15.5703125" style="153" customWidth="1"/>
    <col min="12310" max="12310" width="17" style="153" customWidth="1"/>
    <col min="12311" max="12311" width="15" style="153" customWidth="1"/>
    <col min="12312" max="12543" width="9.140625" style="153"/>
    <col min="12544" max="12544" width="6.140625" style="153" customWidth="1"/>
    <col min="12545" max="12545" width="8.42578125" style="153" customWidth="1"/>
    <col min="12546" max="12546" width="43.42578125" style="153" customWidth="1"/>
    <col min="12547" max="12547" width="15.42578125" style="153" customWidth="1"/>
    <col min="12548" max="12548" width="13.5703125" style="153" customWidth="1"/>
    <col min="12549" max="12549" width="13.28515625" style="153" customWidth="1"/>
    <col min="12550" max="12550" width="13.28515625" style="153" bestFit="1" customWidth="1"/>
    <col min="12551" max="12551" width="12.28515625" style="153" customWidth="1"/>
    <col min="12552" max="12552" width="15.85546875" style="153" bestFit="1" customWidth="1"/>
    <col min="12553" max="12553" width="13.28515625" style="153" bestFit="1" customWidth="1"/>
    <col min="12554" max="12554" width="14.85546875" style="153" customWidth="1"/>
    <col min="12555" max="12555" width="14.140625" style="153" customWidth="1"/>
    <col min="12556" max="12556" width="12" style="153" customWidth="1"/>
    <col min="12557" max="12558" width="13.140625" style="153" customWidth="1"/>
    <col min="12559" max="12559" width="14.42578125" style="153" customWidth="1"/>
    <col min="12560" max="12560" width="17.42578125" style="153" customWidth="1"/>
    <col min="12561" max="12561" width="13.140625" style="153" customWidth="1"/>
    <col min="12562" max="12562" width="9.85546875" style="153" customWidth="1"/>
    <col min="12563" max="12563" width="13.85546875" style="153" customWidth="1"/>
    <col min="12564" max="12564" width="15" style="153" customWidth="1"/>
    <col min="12565" max="12565" width="15.5703125" style="153" customWidth="1"/>
    <col min="12566" max="12566" width="17" style="153" customWidth="1"/>
    <col min="12567" max="12567" width="15" style="153" customWidth="1"/>
    <col min="12568" max="12799" width="9.140625" style="153"/>
    <col min="12800" max="12800" width="6.140625" style="153" customWidth="1"/>
    <col min="12801" max="12801" width="8.42578125" style="153" customWidth="1"/>
    <col min="12802" max="12802" width="43.42578125" style="153" customWidth="1"/>
    <col min="12803" max="12803" width="15.42578125" style="153" customWidth="1"/>
    <col min="12804" max="12804" width="13.5703125" style="153" customWidth="1"/>
    <col min="12805" max="12805" width="13.28515625" style="153" customWidth="1"/>
    <col min="12806" max="12806" width="13.28515625" style="153" bestFit="1" customWidth="1"/>
    <col min="12807" max="12807" width="12.28515625" style="153" customWidth="1"/>
    <col min="12808" max="12808" width="15.85546875" style="153" bestFit="1" customWidth="1"/>
    <col min="12809" max="12809" width="13.28515625" style="153" bestFit="1" customWidth="1"/>
    <col min="12810" max="12810" width="14.85546875" style="153" customWidth="1"/>
    <col min="12811" max="12811" width="14.140625" style="153" customWidth="1"/>
    <col min="12812" max="12812" width="12" style="153" customWidth="1"/>
    <col min="12813" max="12814" width="13.140625" style="153" customWidth="1"/>
    <col min="12815" max="12815" width="14.42578125" style="153" customWidth="1"/>
    <col min="12816" max="12816" width="17.42578125" style="153" customWidth="1"/>
    <col min="12817" max="12817" width="13.140625" style="153" customWidth="1"/>
    <col min="12818" max="12818" width="9.85546875" style="153" customWidth="1"/>
    <col min="12819" max="12819" width="13.85546875" style="153" customWidth="1"/>
    <col min="12820" max="12820" width="15" style="153" customWidth="1"/>
    <col min="12821" max="12821" width="15.5703125" style="153" customWidth="1"/>
    <col min="12822" max="12822" width="17" style="153" customWidth="1"/>
    <col min="12823" max="12823" width="15" style="153" customWidth="1"/>
    <col min="12824" max="13055" width="9.140625" style="153"/>
    <col min="13056" max="13056" width="6.140625" style="153" customWidth="1"/>
    <col min="13057" max="13057" width="8.42578125" style="153" customWidth="1"/>
    <col min="13058" max="13058" width="43.42578125" style="153" customWidth="1"/>
    <col min="13059" max="13059" width="15.42578125" style="153" customWidth="1"/>
    <col min="13060" max="13060" width="13.5703125" style="153" customWidth="1"/>
    <col min="13061" max="13061" width="13.28515625" style="153" customWidth="1"/>
    <col min="13062" max="13062" width="13.28515625" style="153" bestFit="1" customWidth="1"/>
    <col min="13063" max="13063" width="12.28515625" style="153" customWidth="1"/>
    <col min="13064" max="13064" width="15.85546875" style="153" bestFit="1" customWidth="1"/>
    <col min="13065" max="13065" width="13.28515625" style="153" bestFit="1" customWidth="1"/>
    <col min="13066" max="13066" width="14.85546875" style="153" customWidth="1"/>
    <col min="13067" max="13067" width="14.140625" style="153" customWidth="1"/>
    <col min="13068" max="13068" width="12" style="153" customWidth="1"/>
    <col min="13069" max="13070" width="13.140625" style="153" customWidth="1"/>
    <col min="13071" max="13071" width="14.42578125" style="153" customWidth="1"/>
    <col min="13072" max="13072" width="17.42578125" style="153" customWidth="1"/>
    <col min="13073" max="13073" width="13.140625" style="153" customWidth="1"/>
    <col min="13074" max="13074" width="9.85546875" style="153" customWidth="1"/>
    <col min="13075" max="13075" width="13.85546875" style="153" customWidth="1"/>
    <col min="13076" max="13076" width="15" style="153" customWidth="1"/>
    <col min="13077" max="13077" width="15.5703125" style="153" customWidth="1"/>
    <col min="13078" max="13078" width="17" style="153" customWidth="1"/>
    <col min="13079" max="13079" width="15" style="153" customWidth="1"/>
    <col min="13080" max="13311" width="9.140625" style="153"/>
    <col min="13312" max="13312" width="6.140625" style="153" customWidth="1"/>
    <col min="13313" max="13313" width="8.42578125" style="153" customWidth="1"/>
    <col min="13314" max="13314" width="43.42578125" style="153" customWidth="1"/>
    <col min="13315" max="13315" width="15.42578125" style="153" customWidth="1"/>
    <col min="13316" max="13316" width="13.5703125" style="153" customWidth="1"/>
    <col min="13317" max="13317" width="13.28515625" style="153" customWidth="1"/>
    <col min="13318" max="13318" width="13.28515625" style="153" bestFit="1" customWidth="1"/>
    <col min="13319" max="13319" width="12.28515625" style="153" customWidth="1"/>
    <col min="13320" max="13320" width="15.85546875" style="153" bestFit="1" customWidth="1"/>
    <col min="13321" max="13321" width="13.28515625" style="153" bestFit="1" customWidth="1"/>
    <col min="13322" max="13322" width="14.85546875" style="153" customWidth="1"/>
    <col min="13323" max="13323" width="14.140625" style="153" customWidth="1"/>
    <col min="13324" max="13324" width="12" style="153" customWidth="1"/>
    <col min="13325" max="13326" width="13.140625" style="153" customWidth="1"/>
    <col min="13327" max="13327" width="14.42578125" style="153" customWidth="1"/>
    <col min="13328" max="13328" width="17.42578125" style="153" customWidth="1"/>
    <col min="13329" max="13329" width="13.140625" style="153" customWidth="1"/>
    <col min="13330" max="13330" width="9.85546875" style="153" customWidth="1"/>
    <col min="13331" max="13331" width="13.85546875" style="153" customWidth="1"/>
    <col min="13332" max="13332" width="15" style="153" customWidth="1"/>
    <col min="13333" max="13333" width="15.5703125" style="153" customWidth="1"/>
    <col min="13334" max="13334" width="17" style="153" customWidth="1"/>
    <col min="13335" max="13335" width="15" style="153" customWidth="1"/>
    <col min="13336" max="13567" width="9.140625" style="153"/>
    <col min="13568" max="13568" width="6.140625" style="153" customWidth="1"/>
    <col min="13569" max="13569" width="8.42578125" style="153" customWidth="1"/>
    <col min="13570" max="13570" width="43.42578125" style="153" customWidth="1"/>
    <col min="13571" max="13571" width="15.42578125" style="153" customWidth="1"/>
    <col min="13572" max="13572" width="13.5703125" style="153" customWidth="1"/>
    <col min="13573" max="13573" width="13.28515625" style="153" customWidth="1"/>
    <col min="13574" max="13574" width="13.28515625" style="153" bestFit="1" customWidth="1"/>
    <col min="13575" max="13575" width="12.28515625" style="153" customWidth="1"/>
    <col min="13576" max="13576" width="15.85546875" style="153" bestFit="1" customWidth="1"/>
    <col min="13577" max="13577" width="13.28515625" style="153" bestFit="1" customWidth="1"/>
    <col min="13578" max="13578" width="14.85546875" style="153" customWidth="1"/>
    <col min="13579" max="13579" width="14.140625" style="153" customWidth="1"/>
    <col min="13580" max="13580" width="12" style="153" customWidth="1"/>
    <col min="13581" max="13582" width="13.140625" style="153" customWidth="1"/>
    <col min="13583" max="13583" width="14.42578125" style="153" customWidth="1"/>
    <col min="13584" max="13584" width="17.42578125" style="153" customWidth="1"/>
    <col min="13585" max="13585" width="13.140625" style="153" customWidth="1"/>
    <col min="13586" max="13586" width="9.85546875" style="153" customWidth="1"/>
    <col min="13587" max="13587" width="13.85546875" style="153" customWidth="1"/>
    <col min="13588" max="13588" width="15" style="153" customWidth="1"/>
    <col min="13589" max="13589" width="15.5703125" style="153" customWidth="1"/>
    <col min="13590" max="13590" width="17" style="153" customWidth="1"/>
    <col min="13591" max="13591" width="15" style="153" customWidth="1"/>
    <col min="13592" max="13823" width="9.140625" style="153"/>
    <col min="13824" max="13824" width="6.140625" style="153" customWidth="1"/>
    <col min="13825" max="13825" width="8.42578125" style="153" customWidth="1"/>
    <col min="13826" max="13826" width="43.42578125" style="153" customWidth="1"/>
    <col min="13827" max="13827" width="15.42578125" style="153" customWidth="1"/>
    <col min="13828" max="13828" width="13.5703125" style="153" customWidth="1"/>
    <col min="13829" max="13829" width="13.28515625" style="153" customWidth="1"/>
    <col min="13830" max="13830" width="13.28515625" style="153" bestFit="1" customWidth="1"/>
    <col min="13831" max="13831" width="12.28515625" style="153" customWidth="1"/>
    <col min="13832" max="13832" width="15.85546875" style="153" bestFit="1" customWidth="1"/>
    <col min="13833" max="13833" width="13.28515625" style="153" bestFit="1" customWidth="1"/>
    <col min="13834" max="13834" width="14.85546875" style="153" customWidth="1"/>
    <col min="13835" max="13835" width="14.140625" style="153" customWidth="1"/>
    <col min="13836" max="13836" width="12" style="153" customWidth="1"/>
    <col min="13837" max="13838" width="13.140625" style="153" customWidth="1"/>
    <col min="13839" max="13839" width="14.42578125" style="153" customWidth="1"/>
    <col min="13840" max="13840" width="17.42578125" style="153" customWidth="1"/>
    <col min="13841" max="13841" width="13.140625" style="153" customWidth="1"/>
    <col min="13842" max="13842" width="9.85546875" style="153" customWidth="1"/>
    <col min="13843" max="13843" width="13.85546875" style="153" customWidth="1"/>
    <col min="13844" max="13844" width="15" style="153" customWidth="1"/>
    <col min="13845" max="13845" width="15.5703125" style="153" customWidth="1"/>
    <col min="13846" max="13846" width="17" style="153" customWidth="1"/>
    <col min="13847" max="13847" width="15" style="153" customWidth="1"/>
    <col min="13848" max="14079" width="9.140625" style="153"/>
    <col min="14080" max="14080" width="6.140625" style="153" customWidth="1"/>
    <col min="14081" max="14081" width="8.42578125" style="153" customWidth="1"/>
    <col min="14082" max="14082" width="43.42578125" style="153" customWidth="1"/>
    <col min="14083" max="14083" width="15.42578125" style="153" customWidth="1"/>
    <col min="14084" max="14084" width="13.5703125" style="153" customWidth="1"/>
    <col min="14085" max="14085" width="13.28515625" style="153" customWidth="1"/>
    <col min="14086" max="14086" width="13.28515625" style="153" bestFit="1" customWidth="1"/>
    <col min="14087" max="14087" width="12.28515625" style="153" customWidth="1"/>
    <col min="14088" max="14088" width="15.85546875" style="153" bestFit="1" customWidth="1"/>
    <col min="14089" max="14089" width="13.28515625" style="153" bestFit="1" customWidth="1"/>
    <col min="14090" max="14090" width="14.85546875" style="153" customWidth="1"/>
    <col min="14091" max="14091" width="14.140625" style="153" customWidth="1"/>
    <col min="14092" max="14092" width="12" style="153" customWidth="1"/>
    <col min="14093" max="14094" width="13.140625" style="153" customWidth="1"/>
    <col min="14095" max="14095" width="14.42578125" style="153" customWidth="1"/>
    <col min="14096" max="14096" width="17.42578125" style="153" customWidth="1"/>
    <col min="14097" max="14097" width="13.140625" style="153" customWidth="1"/>
    <col min="14098" max="14098" width="9.85546875" style="153" customWidth="1"/>
    <col min="14099" max="14099" width="13.85546875" style="153" customWidth="1"/>
    <col min="14100" max="14100" width="15" style="153" customWidth="1"/>
    <col min="14101" max="14101" width="15.5703125" style="153" customWidth="1"/>
    <col min="14102" max="14102" width="17" style="153" customWidth="1"/>
    <col min="14103" max="14103" width="15" style="153" customWidth="1"/>
    <col min="14104" max="14335" width="9.140625" style="153"/>
    <col min="14336" max="14336" width="6.140625" style="153" customWidth="1"/>
    <col min="14337" max="14337" width="8.42578125" style="153" customWidth="1"/>
    <col min="14338" max="14338" width="43.42578125" style="153" customWidth="1"/>
    <col min="14339" max="14339" width="15.42578125" style="153" customWidth="1"/>
    <col min="14340" max="14340" width="13.5703125" style="153" customWidth="1"/>
    <col min="14341" max="14341" width="13.28515625" style="153" customWidth="1"/>
    <col min="14342" max="14342" width="13.28515625" style="153" bestFit="1" customWidth="1"/>
    <col min="14343" max="14343" width="12.28515625" style="153" customWidth="1"/>
    <col min="14344" max="14344" width="15.85546875" style="153" bestFit="1" customWidth="1"/>
    <col min="14345" max="14345" width="13.28515625" style="153" bestFit="1" customWidth="1"/>
    <col min="14346" max="14346" width="14.85546875" style="153" customWidth="1"/>
    <col min="14347" max="14347" width="14.140625" style="153" customWidth="1"/>
    <col min="14348" max="14348" width="12" style="153" customWidth="1"/>
    <col min="14349" max="14350" width="13.140625" style="153" customWidth="1"/>
    <col min="14351" max="14351" width="14.42578125" style="153" customWidth="1"/>
    <col min="14352" max="14352" width="17.42578125" style="153" customWidth="1"/>
    <col min="14353" max="14353" width="13.140625" style="153" customWidth="1"/>
    <col min="14354" max="14354" width="9.85546875" style="153" customWidth="1"/>
    <col min="14355" max="14355" width="13.85546875" style="153" customWidth="1"/>
    <col min="14356" max="14356" width="15" style="153" customWidth="1"/>
    <col min="14357" max="14357" width="15.5703125" style="153" customWidth="1"/>
    <col min="14358" max="14358" width="17" style="153" customWidth="1"/>
    <col min="14359" max="14359" width="15" style="153" customWidth="1"/>
    <col min="14360" max="14591" width="9.140625" style="153"/>
    <col min="14592" max="14592" width="6.140625" style="153" customWidth="1"/>
    <col min="14593" max="14593" width="8.42578125" style="153" customWidth="1"/>
    <col min="14594" max="14594" width="43.42578125" style="153" customWidth="1"/>
    <col min="14595" max="14595" width="15.42578125" style="153" customWidth="1"/>
    <col min="14596" max="14596" width="13.5703125" style="153" customWidth="1"/>
    <col min="14597" max="14597" width="13.28515625" style="153" customWidth="1"/>
    <col min="14598" max="14598" width="13.28515625" style="153" bestFit="1" customWidth="1"/>
    <col min="14599" max="14599" width="12.28515625" style="153" customWidth="1"/>
    <col min="14600" max="14600" width="15.85546875" style="153" bestFit="1" customWidth="1"/>
    <col min="14601" max="14601" width="13.28515625" style="153" bestFit="1" customWidth="1"/>
    <col min="14602" max="14602" width="14.85546875" style="153" customWidth="1"/>
    <col min="14603" max="14603" width="14.140625" style="153" customWidth="1"/>
    <col min="14604" max="14604" width="12" style="153" customWidth="1"/>
    <col min="14605" max="14606" width="13.140625" style="153" customWidth="1"/>
    <col min="14607" max="14607" width="14.42578125" style="153" customWidth="1"/>
    <col min="14608" max="14608" width="17.42578125" style="153" customWidth="1"/>
    <col min="14609" max="14609" width="13.140625" style="153" customWidth="1"/>
    <col min="14610" max="14610" width="9.85546875" style="153" customWidth="1"/>
    <col min="14611" max="14611" width="13.85546875" style="153" customWidth="1"/>
    <col min="14612" max="14612" width="15" style="153" customWidth="1"/>
    <col min="14613" max="14613" width="15.5703125" style="153" customWidth="1"/>
    <col min="14614" max="14614" width="17" style="153" customWidth="1"/>
    <col min="14615" max="14615" width="15" style="153" customWidth="1"/>
    <col min="14616" max="14847" width="9.140625" style="153"/>
    <col min="14848" max="14848" width="6.140625" style="153" customWidth="1"/>
    <col min="14849" max="14849" width="8.42578125" style="153" customWidth="1"/>
    <col min="14850" max="14850" width="43.42578125" style="153" customWidth="1"/>
    <col min="14851" max="14851" width="15.42578125" style="153" customWidth="1"/>
    <col min="14852" max="14852" width="13.5703125" style="153" customWidth="1"/>
    <col min="14853" max="14853" width="13.28515625" style="153" customWidth="1"/>
    <col min="14854" max="14854" width="13.28515625" style="153" bestFit="1" customWidth="1"/>
    <col min="14855" max="14855" width="12.28515625" style="153" customWidth="1"/>
    <col min="14856" max="14856" width="15.85546875" style="153" bestFit="1" customWidth="1"/>
    <col min="14857" max="14857" width="13.28515625" style="153" bestFit="1" customWidth="1"/>
    <col min="14858" max="14858" width="14.85546875" style="153" customWidth="1"/>
    <col min="14859" max="14859" width="14.140625" style="153" customWidth="1"/>
    <col min="14860" max="14860" width="12" style="153" customWidth="1"/>
    <col min="14861" max="14862" width="13.140625" style="153" customWidth="1"/>
    <col min="14863" max="14863" width="14.42578125" style="153" customWidth="1"/>
    <col min="14864" max="14864" width="17.42578125" style="153" customWidth="1"/>
    <col min="14865" max="14865" width="13.140625" style="153" customWidth="1"/>
    <col min="14866" max="14866" width="9.85546875" style="153" customWidth="1"/>
    <col min="14867" max="14867" width="13.85546875" style="153" customWidth="1"/>
    <col min="14868" max="14868" width="15" style="153" customWidth="1"/>
    <col min="14869" max="14869" width="15.5703125" style="153" customWidth="1"/>
    <col min="14870" max="14870" width="17" style="153" customWidth="1"/>
    <col min="14871" max="14871" width="15" style="153" customWidth="1"/>
    <col min="14872" max="15103" width="9.140625" style="153"/>
    <col min="15104" max="15104" width="6.140625" style="153" customWidth="1"/>
    <col min="15105" max="15105" width="8.42578125" style="153" customWidth="1"/>
    <col min="15106" max="15106" width="43.42578125" style="153" customWidth="1"/>
    <col min="15107" max="15107" width="15.42578125" style="153" customWidth="1"/>
    <col min="15108" max="15108" width="13.5703125" style="153" customWidth="1"/>
    <col min="15109" max="15109" width="13.28515625" style="153" customWidth="1"/>
    <col min="15110" max="15110" width="13.28515625" style="153" bestFit="1" customWidth="1"/>
    <col min="15111" max="15111" width="12.28515625" style="153" customWidth="1"/>
    <col min="15112" max="15112" width="15.85546875" style="153" bestFit="1" customWidth="1"/>
    <col min="15113" max="15113" width="13.28515625" style="153" bestFit="1" customWidth="1"/>
    <col min="15114" max="15114" width="14.85546875" style="153" customWidth="1"/>
    <col min="15115" max="15115" width="14.140625" style="153" customWidth="1"/>
    <col min="15116" max="15116" width="12" style="153" customWidth="1"/>
    <col min="15117" max="15118" width="13.140625" style="153" customWidth="1"/>
    <col min="15119" max="15119" width="14.42578125" style="153" customWidth="1"/>
    <col min="15120" max="15120" width="17.42578125" style="153" customWidth="1"/>
    <col min="15121" max="15121" width="13.140625" style="153" customWidth="1"/>
    <col min="15122" max="15122" width="9.85546875" style="153" customWidth="1"/>
    <col min="15123" max="15123" width="13.85546875" style="153" customWidth="1"/>
    <col min="15124" max="15124" width="15" style="153" customWidth="1"/>
    <col min="15125" max="15125" width="15.5703125" style="153" customWidth="1"/>
    <col min="15126" max="15126" width="17" style="153" customWidth="1"/>
    <col min="15127" max="15127" width="15" style="153" customWidth="1"/>
    <col min="15128" max="15359" width="9.140625" style="153"/>
    <col min="15360" max="15360" width="6.140625" style="153" customWidth="1"/>
    <col min="15361" max="15361" width="8.42578125" style="153" customWidth="1"/>
    <col min="15362" max="15362" width="43.42578125" style="153" customWidth="1"/>
    <col min="15363" max="15363" width="15.42578125" style="153" customWidth="1"/>
    <col min="15364" max="15364" width="13.5703125" style="153" customWidth="1"/>
    <col min="15365" max="15365" width="13.28515625" style="153" customWidth="1"/>
    <col min="15366" max="15366" width="13.28515625" style="153" bestFit="1" customWidth="1"/>
    <col min="15367" max="15367" width="12.28515625" style="153" customWidth="1"/>
    <col min="15368" max="15368" width="15.85546875" style="153" bestFit="1" customWidth="1"/>
    <col min="15369" max="15369" width="13.28515625" style="153" bestFit="1" customWidth="1"/>
    <col min="15370" max="15370" width="14.85546875" style="153" customWidth="1"/>
    <col min="15371" max="15371" width="14.140625" style="153" customWidth="1"/>
    <col min="15372" max="15372" width="12" style="153" customWidth="1"/>
    <col min="15373" max="15374" width="13.140625" style="153" customWidth="1"/>
    <col min="15375" max="15375" width="14.42578125" style="153" customWidth="1"/>
    <col min="15376" max="15376" width="17.42578125" style="153" customWidth="1"/>
    <col min="15377" max="15377" width="13.140625" style="153" customWidth="1"/>
    <col min="15378" max="15378" width="9.85546875" style="153" customWidth="1"/>
    <col min="15379" max="15379" width="13.85546875" style="153" customWidth="1"/>
    <col min="15380" max="15380" width="15" style="153" customWidth="1"/>
    <col min="15381" max="15381" width="15.5703125" style="153" customWidth="1"/>
    <col min="15382" max="15382" width="17" style="153" customWidth="1"/>
    <col min="15383" max="15383" width="15" style="153" customWidth="1"/>
    <col min="15384" max="15615" width="9.140625" style="153"/>
    <col min="15616" max="15616" width="6.140625" style="153" customWidth="1"/>
    <col min="15617" max="15617" width="8.42578125" style="153" customWidth="1"/>
    <col min="15618" max="15618" width="43.42578125" style="153" customWidth="1"/>
    <col min="15619" max="15619" width="15.42578125" style="153" customWidth="1"/>
    <col min="15620" max="15620" width="13.5703125" style="153" customWidth="1"/>
    <col min="15621" max="15621" width="13.28515625" style="153" customWidth="1"/>
    <col min="15622" max="15622" width="13.28515625" style="153" bestFit="1" customWidth="1"/>
    <col min="15623" max="15623" width="12.28515625" style="153" customWidth="1"/>
    <col min="15624" max="15624" width="15.85546875" style="153" bestFit="1" customWidth="1"/>
    <col min="15625" max="15625" width="13.28515625" style="153" bestFit="1" customWidth="1"/>
    <col min="15626" max="15626" width="14.85546875" style="153" customWidth="1"/>
    <col min="15627" max="15627" width="14.140625" style="153" customWidth="1"/>
    <col min="15628" max="15628" width="12" style="153" customWidth="1"/>
    <col min="15629" max="15630" width="13.140625" style="153" customWidth="1"/>
    <col min="15631" max="15631" width="14.42578125" style="153" customWidth="1"/>
    <col min="15632" max="15632" width="17.42578125" style="153" customWidth="1"/>
    <col min="15633" max="15633" width="13.140625" style="153" customWidth="1"/>
    <col min="15634" max="15634" width="9.85546875" style="153" customWidth="1"/>
    <col min="15635" max="15635" width="13.85546875" style="153" customWidth="1"/>
    <col min="15636" max="15636" width="15" style="153" customWidth="1"/>
    <col min="15637" max="15637" width="15.5703125" style="153" customWidth="1"/>
    <col min="15638" max="15638" width="17" style="153" customWidth="1"/>
    <col min="15639" max="15639" width="15" style="153" customWidth="1"/>
    <col min="15640" max="15871" width="9.140625" style="153"/>
    <col min="15872" max="15872" width="6.140625" style="153" customWidth="1"/>
    <col min="15873" max="15873" width="8.42578125" style="153" customWidth="1"/>
    <col min="15874" max="15874" width="43.42578125" style="153" customWidth="1"/>
    <col min="15875" max="15875" width="15.42578125" style="153" customWidth="1"/>
    <col min="15876" max="15876" width="13.5703125" style="153" customWidth="1"/>
    <col min="15877" max="15877" width="13.28515625" style="153" customWidth="1"/>
    <col min="15878" max="15878" width="13.28515625" style="153" bestFit="1" customWidth="1"/>
    <col min="15879" max="15879" width="12.28515625" style="153" customWidth="1"/>
    <col min="15880" max="15880" width="15.85546875" style="153" bestFit="1" customWidth="1"/>
    <col min="15881" max="15881" width="13.28515625" style="153" bestFit="1" customWidth="1"/>
    <col min="15882" max="15882" width="14.85546875" style="153" customWidth="1"/>
    <col min="15883" max="15883" width="14.140625" style="153" customWidth="1"/>
    <col min="15884" max="15884" width="12" style="153" customWidth="1"/>
    <col min="15885" max="15886" width="13.140625" style="153" customWidth="1"/>
    <col min="15887" max="15887" width="14.42578125" style="153" customWidth="1"/>
    <col min="15888" max="15888" width="17.42578125" style="153" customWidth="1"/>
    <col min="15889" max="15889" width="13.140625" style="153" customWidth="1"/>
    <col min="15890" max="15890" width="9.85546875" style="153" customWidth="1"/>
    <col min="15891" max="15891" width="13.85546875" style="153" customWidth="1"/>
    <col min="15892" max="15892" width="15" style="153" customWidth="1"/>
    <col min="15893" max="15893" width="15.5703125" style="153" customWidth="1"/>
    <col min="15894" max="15894" width="17" style="153" customWidth="1"/>
    <col min="15895" max="15895" width="15" style="153" customWidth="1"/>
    <col min="15896" max="16127" width="9.140625" style="153"/>
    <col min="16128" max="16128" width="6.140625" style="153" customWidth="1"/>
    <col min="16129" max="16129" width="8.42578125" style="153" customWidth="1"/>
    <col min="16130" max="16130" width="43.42578125" style="153" customWidth="1"/>
    <col min="16131" max="16131" width="15.42578125" style="153" customWidth="1"/>
    <col min="16132" max="16132" width="13.5703125" style="153" customWidth="1"/>
    <col min="16133" max="16133" width="13.28515625" style="153" customWidth="1"/>
    <col min="16134" max="16134" width="13.28515625" style="153" bestFit="1" customWidth="1"/>
    <col min="16135" max="16135" width="12.28515625" style="153" customWidth="1"/>
    <col min="16136" max="16136" width="15.85546875" style="153" bestFit="1" customWidth="1"/>
    <col min="16137" max="16137" width="13.28515625" style="153" bestFit="1" customWidth="1"/>
    <col min="16138" max="16138" width="14.85546875" style="153" customWidth="1"/>
    <col min="16139" max="16139" width="14.140625" style="153" customWidth="1"/>
    <col min="16140" max="16140" width="12" style="153" customWidth="1"/>
    <col min="16141" max="16142" width="13.140625" style="153" customWidth="1"/>
    <col min="16143" max="16143" width="14.42578125" style="153" customWidth="1"/>
    <col min="16144" max="16144" width="17.42578125" style="153" customWidth="1"/>
    <col min="16145" max="16145" width="13.140625" style="153" customWidth="1"/>
    <col min="16146" max="16146" width="9.85546875" style="153" customWidth="1"/>
    <col min="16147" max="16147" width="13.85546875" style="153" customWidth="1"/>
    <col min="16148" max="16148" width="15" style="153" customWidth="1"/>
    <col min="16149" max="16149" width="15.5703125" style="153" customWidth="1"/>
    <col min="16150" max="16150" width="17" style="153" customWidth="1"/>
    <col min="16151" max="16151" width="15" style="153" customWidth="1"/>
    <col min="16152" max="16384" width="9.140625" style="153"/>
  </cols>
  <sheetData>
    <row r="1" spans="1:35" ht="12.75" customHeight="1" thickBot="1">
      <c r="W1" s="154"/>
    </row>
    <row r="2" spans="1:35" ht="39.950000000000003" customHeight="1" thickBot="1">
      <c r="A2" s="576" t="s">
        <v>138</v>
      </c>
      <c r="B2" s="577"/>
      <c r="C2" s="577"/>
      <c r="D2" s="577"/>
      <c r="E2" s="577"/>
      <c r="F2" s="577"/>
      <c r="G2" s="577"/>
      <c r="H2" s="577"/>
      <c r="I2" s="577"/>
      <c r="J2" s="577"/>
      <c r="K2" s="577"/>
      <c r="L2" s="577"/>
      <c r="M2" s="577"/>
      <c r="N2" s="577"/>
      <c r="O2" s="577"/>
      <c r="P2" s="577"/>
      <c r="Q2" s="577"/>
      <c r="R2" s="577"/>
      <c r="S2" s="577"/>
      <c r="T2" s="577"/>
      <c r="U2" s="577"/>
      <c r="V2" s="577"/>
      <c r="W2" s="578"/>
    </row>
    <row r="3" spans="1:35" s="155" customFormat="1" ht="31.5" customHeight="1" thickBot="1">
      <c r="A3" s="107" t="s">
        <v>4</v>
      </c>
      <c r="B3" s="108"/>
      <c r="C3" s="108"/>
      <c r="D3" s="579" t="str">
        <f>'01 Krycí list'!C6</f>
        <v>[ Doplňte dle údaje ve Smlouvě o dílo SoD ]</v>
      </c>
      <c r="E3" s="579"/>
      <c r="F3" s="579"/>
      <c r="G3" s="579"/>
      <c r="H3" s="579"/>
      <c r="I3" s="579"/>
      <c r="J3" s="579"/>
      <c r="K3" s="579"/>
      <c r="L3" s="579"/>
      <c r="M3" s="579"/>
      <c r="T3" s="109"/>
      <c r="U3" s="109"/>
      <c r="V3" s="109"/>
      <c r="W3" s="109"/>
    </row>
    <row r="4" spans="1:35" ht="29.25" customHeight="1">
      <c r="A4" s="156"/>
      <c r="B4" s="157">
        <v>1</v>
      </c>
      <c r="C4" s="158" t="s">
        <v>78</v>
      </c>
      <c r="D4" s="269">
        <v>1000</v>
      </c>
      <c r="E4" s="303"/>
      <c r="F4" s="159" t="s">
        <v>79</v>
      </c>
      <c r="G4" s="580" t="s">
        <v>80</v>
      </c>
      <c r="H4" s="581"/>
      <c r="I4" s="581"/>
      <c r="J4" s="581"/>
      <c r="K4" s="160">
        <f>O15+S15</f>
        <v>10</v>
      </c>
      <c r="L4" s="161"/>
      <c r="N4" s="162" t="s">
        <v>81</v>
      </c>
      <c r="O4" s="582" t="s">
        <v>82</v>
      </c>
      <c r="P4" s="582"/>
      <c r="Q4" s="163">
        <f>P15/D4</f>
        <v>0.01</v>
      </c>
      <c r="T4" s="164" t="s">
        <v>183</v>
      </c>
      <c r="U4" s="586" t="s">
        <v>182</v>
      </c>
      <c r="V4" s="587"/>
      <c r="W4" s="350" t="s">
        <v>243</v>
      </c>
    </row>
    <row r="5" spans="1:35" ht="29.25" customHeight="1">
      <c r="A5" s="165"/>
      <c r="B5" s="166" t="s">
        <v>139</v>
      </c>
      <c r="C5" s="110" t="s">
        <v>140</v>
      </c>
      <c r="D5" s="167">
        <f>D4+D15+E15</f>
        <v>1010</v>
      </c>
      <c r="F5" s="168" t="s">
        <v>83</v>
      </c>
      <c r="G5" s="583" t="s">
        <v>84</v>
      </c>
      <c r="H5" s="584"/>
      <c r="I5" s="584"/>
      <c r="J5" s="584"/>
      <c r="K5" s="169">
        <f>K4/D4</f>
        <v>0.01</v>
      </c>
      <c r="L5" s="161"/>
      <c r="N5" s="170" t="s">
        <v>85</v>
      </c>
      <c r="O5" s="585" t="s">
        <v>86</v>
      </c>
      <c r="P5" s="585"/>
      <c r="Q5" s="171">
        <f>T15/D4</f>
        <v>0</v>
      </c>
      <c r="R5" s="172"/>
      <c r="T5" s="173" t="s">
        <v>184</v>
      </c>
      <c r="U5" s="588" t="s">
        <v>244</v>
      </c>
      <c r="V5" s="589"/>
      <c r="W5" s="301">
        <f>W15/D4</f>
        <v>0</v>
      </c>
    </row>
    <row r="6" spans="1:35" ht="62.25" customHeight="1" thickBot="1">
      <c r="A6" s="563"/>
      <c r="B6" s="564"/>
      <c r="C6" s="149" t="s">
        <v>130</v>
      </c>
      <c r="D6" s="174">
        <f>D5*1.21</f>
        <v>1222.0999999999999</v>
      </c>
      <c r="E6" s="175"/>
      <c r="F6" s="176" t="s">
        <v>89</v>
      </c>
      <c r="G6" s="565" t="s">
        <v>90</v>
      </c>
      <c r="H6" s="566"/>
      <c r="I6" s="566"/>
      <c r="J6" s="566"/>
      <c r="K6" s="177">
        <f>D4*0.3</f>
        <v>300</v>
      </c>
      <c r="L6" s="161"/>
      <c r="N6" s="178" t="s">
        <v>91</v>
      </c>
      <c r="O6" s="567" t="s">
        <v>92</v>
      </c>
      <c r="P6" s="567"/>
      <c r="Q6" s="179">
        <f>P15+T15</f>
        <v>10</v>
      </c>
      <c r="R6" s="155"/>
      <c r="T6" s="180" t="s">
        <v>245</v>
      </c>
      <c r="U6" s="574" t="s">
        <v>181</v>
      </c>
      <c r="V6" s="575"/>
      <c r="W6" s="181">
        <f>W15</f>
        <v>0</v>
      </c>
    </row>
    <row r="7" spans="1:35" ht="62.25" customHeight="1" thickBot="1">
      <c r="A7" s="182"/>
      <c r="B7" s="166" t="s">
        <v>87</v>
      </c>
      <c r="C7" s="110" t="s">
        <v>88</v>
      </c>
      <c r="D7" s="111">
        <f>D5/D4</f>
        <v>1.01</v>
      </c>
      <c r="E7" s="175"/>
      <c r="F7" s="183"/>
      <c r="G7" s="184"/>
      <c r="H7" s="184"/>
      <c r="I7" s="184"/>
      <c r="J7" s="184"/>
      <c r="K7" s="185"/>
      <c r="L7" s="161"/>
      <c r="N7" s="186" t="s">
        <v>95</v>
      </c>
      <c r="O7" s="568" t="s">
        <v>96</v>
      </c>
      <c r="P7" s="568"/>
      <c r="Q7" s="187">
        <f>D4*0.5</f>
        <v>500</v>
      </c>
      <c r="R7" s="155"/>
      <c r="S7" s="188"/>
      <c r="T7" s="572"/>
      <c r="U7" s="573"/>
      <c r="V7" s="573"/>
      <c r="W7" s="284"/>
      <c r="Y7" s="302"/>
      <c r="Z7" s="302"/>
      <c r="AA7" s="302"/>
      <c r="AB7" s="302"/>
      <c r="AC7" s="302"/>
      <c r="AD7" s="302"/>
      <c r="AE7" s="302"/>
      <c r="AF7" s="302"/>
      <c r="AG7" s="302"/>
      <c r="AH7" s="302"/>
      <c r="AI7" s="302"/>
    </row>
    <row r="8" spans="1:35" ht="29.25" customHeight="1">
      <c r="A8" s="182"/>
      <c r="B8" s="166" t="s">
        <v>93</v>
      </c>
      <c r="C8" s="191" t="s">
        <v>94</v>
      </c>
      <c r="D8" s="192">
        <f>I15/D4</f>
        <v>0</v>
      </c>
      <c r="E8" s="175"/>
      <c r="F8" s="193"/>
      <c r="G8" s="184"/>
      <c r="H8" s="184"/>
      <c r="I8" s="184"/>
      <c r="J8" s="184"/>
      <c r="K8" s="185"/>
      <c r="L8" s="161"/>
      <c r="M8" s="175"/>
      <c r="N8" s="161"/>
      <c r="O8" s="161"/>
      <c r="P8" s="161"/>
      <c r="Q8" s="161"/>
      <c r="R8" s="155"/>
      <c r="S8" s="188"/>
      <c r="T8" s="189"/>
      <c r="U8" s="189"/>
      <c r="V8" s="189"/>
      <c r="W8" s="190"/>
    </row>
    <row r="9" spans="1:35" ht="29.25" customHeight="1" thickBot="1">
      <c r="A9" s="182"/>
      <c r="B9" s="166" t="s">
        <v>97</v>
      </c>
      <c r="C9" s="194" t="s">
        <v>98</v>
      </c>
      <c r="D9" s="195">
        <f>L15/D4</f>
        <v>0</v>
      </c>
      <c r="E9" s="175"/>
      <c r="G9" s="184"/>
      <c r="H9" s="184"/>
      <c r="I9" s="184"/>
      <c r="J9" s="184"/>
      <c r="K9" s="185"/>
      <c r="L9" s="161"/>
      <c r="N9" s="196"/>
      <c r="O9" s="184"/>
      <c r="P9" s="197"/>
      <c r="Q9" s="185"/>
      <c r="R9" s="155"/>
      <c r="S9" s="189"/>
      <c r="T9" s="189"/>
      <c r="U9" s="189"/>
      <c r="V9" s="189"/>
      <c r="W9" s="190"/>
    </row>
    <row r="10" spans="1:35" ht="29.25" customHeight="1" thickBot="1">
      <c r="A10" s="198"/>
      <c r="B10" s="199" t="s">
        <v>99</v>
      </c>
      <c r="C10" s="351" t="s">
        <v>128</v>
      </c>
      <c r="D10" s="200">
        <f>D15/D4</f>
        <v>0</v>
      </c>
      <c r="E10" s="352" t="s">
        <v>246</v>
      </c>
      <c r="F10" s="175"/>
      <c r="G10" s="569"/>
      <c r="H10" s="570"/>
      <c r="I10" s="570"/>
      <c r="J10" s="570"/>
      <c r="K10" s="570"/>
      <c r="L10" s="570"/>
      <c r="M10" s="570"/>
      <c r="N10" s="570"/>
      <c r="O10" s="570"/>
      <c r="P10" s="570"/>
      <c r="Q10" s="570"/>
      <c r="R10" s="570"/>
      <c r="S10" s="570"/>
      <c r="T10" s="570"/>
      <c r="U10" s="570"/>
      <c r="V10" s="570"/>
      <c r="W10" s="571"/>
    </row>
    <row r="11" spans="1:35" ht="29.25" customHeight="1" thickBot="1">
      <c r="A11" s="175"/>
      <c r="E11" s="175"/>
      <c r="F11" s="175"/>
      <c r="G11" s="535" t="s">
        <v>100</v>
      </c>
      <c r="H11" s="536"/>
      <c r="I11" s="537"/>
      <c r="J11" s="538" t="s">
        <v>101</v>
      </c>
      <c r="K11" s="539"/>
      <c r="L11" s="540"/>
      <c r="M11" s="541" t="s">
        <v>102</v>
      </c>
      <c r="N11" s="542"/>
      <c r="O11" s="542"/>
      <c r="P11" s="543"/>
      <c r="Q11" s="544" t="s">
        <v>103</v>
      </c>
      <c r="R11" s="545"/>
      <c r="S11" s="545"/>
      <c r="T11" s="543"/>
      <c r="U11" s="546" t="s">
        <v>104</v>
      </c>
      <c r="V11" s="547"/>
      <c r="W11" s="548"/>
    </row>
    <row r="12" spans="1:35" s="202" customFormat="1" ht="51" customHeight="1" thickBot="1">
      <c r="A12" s="201"/>
      <c r="D12" s="203"/>
      <c r="E12" s="204"/>
      <c r="F12" s="204"/>
      <c r="G12" s="549" t="s">
        <v>141</v>
      </c>
      <c r="H12" s="550"/>
      <c r="I12" s="551"/>
      <c r="J12" s="552" t="s">
        <v>142</v>
      </c>
      <c r="K12" s="553"/>
      <c r="L12" s="554"/>
      <c r="M12" s="555" t="s">
        <v>143</v>
      </c>
      <c r="N12" s="556"/>
      <c r="O12" s="556"/>
      <c r="P12" s="557"/>
      <c r="Q12" s="558" t="s">
        <v>144</v>
      </c>
      <c r="R12" s="559"/>
      <c r="S12" s="559"/>
      <c r="T12" s="557"/>
      <c r="U12" s="560" t="s">
        <v>145</v>
      </c>
      <c r="V12" s="561"/>
      <c r="W12" s="562"/>
    </row>
    <row r="13" spans="1:35" s="202" customFormat="1" ht="77.25" thickBot="1">
      <c r="A13" s="205" t="s">
        <v>105</v>
      </c>
      <c r="B13" s="205" t="s">
        <v>106</v>
      </c>
      <c r="C13" s="211" t="s">
        <v>107</v>
      </c>
      <c r="D13" s="206" t="s">
        <v>108</v>
      </c>
      <c r="E13" s="205" t="s">
        <v>109</v>
      </c>
      <c r="F13" s="207" t="s">
        <v>110</v>
      </c>
      <c r="G13" s="208" t="s">
        <v>108</v>
      </c>
      <c r="H13" s="208" t="s">
        <v>109</v>
      </c>
      <c r="I13" s="208" t="s">
        <v>111</v>
      </c>
      <c r="J13" s="209" t="s">
        <v>108</v>
      </c>
      <c r="K13" s="209" t="s">
        <v>109</v>
      </c>
      <c r="L13" s="209" t="s">
        <v>111</v>
      </c>
      <c r="M13" s="210" t="s">
        <v>108</v>
      </c>
      <c r="N13" s="210" t="s">
        <v>109</v>
      </c>
      <c r="O13" s="210" t="s">
        <v>111</v>
      </c>
      <c r="P13" s="210" t="s">
        <v>112</v>
      </c>
      <c r="Q13" s="211" t="s">
        <v>108</v>
      </c>
      <c r="R13" s="211" t="s">
        <v>109</v>
      </c>
      <c r="S13" s="211" t="s">
        <v>111</v>
      </c>
      <c r="T13" s="211" t="s">
        <v>112</v>
      </c>
      <c r="U13" s="212" t="s">
        <v>108</v>
      </c>
      <c r="V13" s="212" t="s">
        <v>109</v>
      </c>
      <c r="W13" s="212" t="s">
        <v>113</v>
      </c>
    </row>
    <row r="14" spans="1:35" ht="24.75" thickBot="1">
      <c r="A14" s="213">
        <v>16</v>
      </c>
      <c r="B14" s="213">
        <v>17</v>
      </c>
      <c r="C14" s="213">
        <v>18</v>
      </c>
      <c r="D14" s="214" t="s">
        <v>114</v>
      </c>
      <c r="E14" s="214" t="s">
        <v>115</v>
      </c>
      <c r="F14" s="215" t="s">
        <v>116</v>
      </c>
      <c r="G14" s="216">
        <v>23</v>
      </c>
      <c r="H14" s="216">
        <v>24</v>
      </c>
      <c r="I14" s="216" t="s">
        <v>117</v>
      </c>
      <c r="J14" s="217">
        <v>26</v>
      </c>
      <c r="K14" s="217">
        <v>27</v>
      </c>
      <c r="L14" s="217" t="s">
        <v>118</v>
      </c>
      <c r="M14" s="218">
        <v>29</v>
      </c>
      <c r="N14" s="218">
        <v>30</v>
      </c>
      <c r="O14" s="218" t="s">
        <v>119</v>
      </c>
      <c r="P14" s="218" t="s">
        <v>120</v>
      </c>
      <c r="Q14" s="219">
        <v>33</v>
      </c>
      <c r="R14" s="219">
        <v>34</v>
      </c>
      <c r="S14" s="219" t="s">
        <v>121</v>
      </c>
      <c r="T14" s="219" t="s">
        <v>122</v>
      </c>
      <c r="U14" s="220">
        <v>37</v>
      </c>
      <c r="V14" s="220">
        <v>38</v>
      </c>
      <c r="W14" s="220" t="s">
        <v>185</v>
      </c>
    </row>
    <row r="15" spans="1:35" s="236" customFormat="1" ht="19.5" customHeight="1" thickBot="1">
      <c r="A15" s="226"/>
      <c r="B15" s="226"/>
      <c r="C15" s="227" t="str">
        <f>D3</f>
        <v>[ Doplňte dle údaje ve Smlouvě o dílo SoD ]</v>
      </c>
      <c r="D15" s="228">
        <f>SUM(D16:D20)</f>
        <v>0</v>
      </c>
      <c r="E15" s="228">
        <f>SUM(E16:E20)</f>
        <v>10</v>
      </c>
      <c r="F15" s="229">
        <f>(D15+E15)</f>
        <v>10</v>
      </c>
      <c r="G15" s="230">
        <f>SUM(G16:G20)</f>
        <v>0</v>
      </c>
      <c r="H15" s="230">
        <f t="shared" ref="H15:I15" si="0">SUM(H16:H20)</f>
        <v>0</v>
      </c>
      <c r="I15" s="230">
        <f t="shared" si="0"/>
        <v>0</v>
      </c>
      <c r="J15" s="230">
        <f t="shared" ref="J15" si="1">SUM(J16:J20)</f>
        <v>0</v>
      </c>
      <c r="K15" s="230">
        <f t="shared" ref="K15" si="2">SUM(K16:K20)</f>
        <v>0</v>
      </c>
      <c r="L15" s="230">
        <f t="shared" ref="L15" si="3">SUM(L16:L20)</f>
        <v>0</v>
      </c>
      <c r="M15" s="231">
        <f t="shared" ref="M15" si="4">SUM(M16:M20)</f>
        <v>0</v>
      </c>
      <c r="N15" s="231">
        <f t="shared" ref="N15" si="5">SUM(N16:N20)</f>
        <v>10</v>
      </c>
      <c r="O15" s="232">
        <f>(M15+N15)</f>
        <v>10</v>
      </c>
      <c r="P15" s="231">
        <f>SUM(P16:P20)</f>
        <v>10</v>
      </c>
      <c r="Q15" s="233">
        <f>SUM(Q16:Q20)</f>
        <v>0</v>
      </c>
      <c r="R15" s="233">
        <f>SUM(R16:R20)</f>
        <v>0</v>
      </c>
      <c r="S15" s="234">
        <f>Q15+R15</f>
        <v>0</v>
      </c>
      <c r="T15" s="233">
        <f>SUM(T16:T20)</f>
        <v>0</v>
      </c>
      <c r="U15" s="235">
        <f>SUM(U16:U20)</f>
        <v>0</v>
      </c>
      <c r="V15" s="235">
        <f>SUM(V16:V20)</f>
        <v>0</v>
      </c>
      <c r="W15" s="300">
        <f>SUM(W16:W20)</f>
        <v>0</v>
      </c>
    </row>
    <row r="16" spans="1:35" s="241" customFormat="1" ht="25.5" customHeight="1">
      <c r="A16" s="237">
        <v>201</v>
      </c>
      <c r="B16" s="238">
        <v>1</v>
      </c>
      <c r="C16" s="304" t="s">
        <v>186</v>
      </c>
      <c r="D16" s="239">
        <f>G16+J16+M16+Q16</f>
        <v>0</v>
      </c>
      <c r="E16" s="239">
        <f>H16+K16+N16+R16+U16</f>
        <v>10</v>
      </c>
      <c r="F16" s="239">
        <f>(D16+E16)</f>
        <v>10</v>
      </c>
      <c r="G16" s="239">
        <v>0</v>
      </c>
      <c r="H16" s="239">
        <v>0</v>
      </c>
      <c r="I16" s="239">
        <f>G16+H16</f>
        <v>0</v>
      </c>
      <c r="J16" s="239">
        <v>0</v>
      </c>
      <c r="K16" s="239">
        <v>0</v>
      </c>
      <c r="L16" s="239">
        <f>J16+K16</f>
        <v>0</v>
      </c>
      <c r="M16" s="239">
        <f>'04 Položky změny'!J21</f>
        <v>0</v>
      </c>
      <c r="N16" s="239">
        <f>'04 Položky změny'!K21</f>
        <v>10</v>
      </c>
      <c r="O16" s="240">
        <f>(M16+N16)</f>
        <v>10</v>
      </c>
      <c r="P16" s="240">
        <f>ABS(M16)+N16</f>
        <v>10</v>
      </c>
      <c r="Q16" s="239">
        <v>0</v>
      </c>
      <c r="R16" s="239">
        <v>0</v>
      </c>
      <c r="S16" s="240">
        <f>Q16+R16</f>
        <v>0</v>
      </c>
      <c r="T16" s="240">
        <f>ABS(Q16)+R16</f>
        <v>0</v>
      </c>
      <c r="U16" s="239">
        <v>0</v>
      </c>
      <c r="V16" s="239">
        <v>0</v>
      </c>
      <c r="W16" s="305">
        <f>ABS(U16)+V16</f>
        <v>0</v>
      </c>
    </row>
    <row r="17" spans="1:23" s="241" customFormat="1" ht="25.5" customHeight="1">
      <c r="A17" s="242"/>
      <c r="B17" s="243">
        <v>2</v>
      </c>
      <c r="C17" s="244"/>
      <c r="D17" s="245">
        <f>G17+J17+M17+Q17</f>
        <v>0</v>
      </c>
      <c r="E17" s="245">
        <f>H17+K17+N17+R17+U17</f>
        <v>0</v>
      </c>
      <c r="F17" s="259">
        <f>(D17+E17)</f>
        <v>0</v>
      </c>
      <c r="G17" s="245">
        <v>0</v>
      </c>
      <c r="H17" s="245">
        <v>0</v>
      </c>
      <c r="I17" s="245">
        <f>G17+H17</f>
        <v>0</v>
      </c>
      <c r="J17" s="245">
        <v>0</v>
      </c>
      <c r="K17" s="245">
        <v>0</v>
      </c>
      <c r="L17" s="245">
        <f>J17+K17</f>
        <v>0</v>
      </c>
      <c r="M17" s="245">
        <v>0</v>
      </c>
      <c r="N17" s="245">
        <v>0</v>
      </c>
      <c r="O17" s="246">
        <f>(M17+N17)</f>
        <v>0</v>
      </c>
      <c r="P17" s="246">
        <f>ABS(M17)+N17</f>
        <v>0</v>
      </c>
      <c r="Q17" s="245">
        <v>0</v>
      </c>
      <c r="R17" s="245">
        <v>0</v>
      </c>
      <c r="S17" s="246">
        <f>Q17+R17</f>
        <v>0</v>
      </c>
      <c r="T17" s="246">
        <f>ABS(Q17)+R17</f>
        <v>0</v>
      </c>
      <c r="U17" s="245">
        <v>0</v>
      </c>
      <c r="V17" s="245">
        <v>0</v>
      </c>
      <c r="W17" s="305">
        <f t="shared" ref="W17:W19" si="6">ABS(U17)+V17</f>
        <v>0</v>
      </c>
    </row>
    <row r="18" spans="1:23" s="241" customFormat="1" ht="12.75" customHeight="1">
      <c r="A18" s="242"/>
      <c r="B18" s="243">
        <v>3</v>
      </c>
      <c r="C18" s="244"/>
      <c r="D18" s="245">
        <f>G18+J18+M18+Q18</f>
        <v>0</v>
      </c>
      <c r="E18" s="245">
        <f>H18+K18+N18+R18+U18</f>
        <v>0</v>
      </c>
      <c r="F18" s="259">
        <f>(D18+E18)</f>
        <v>0</v>
      </c>
      <c r="G18" s="245">
        <v>0</v>
      </c>
      <c r="H18" s="245">
        <v>0</v>
      </c>
      <c r="I18" s="245">
        <f>G18+H18</f>
        <v>0</v>
      </c>
      <c r="J18" s="247">
        <v>0</v>
      </c>
      <c r="K18" s="247">
        <v>0</v>
      </c>
      <c r="L18" s="245">
        <f>J18+K18</f>
        <v>0</v>
      </c>
      <c r="M18" s="257">
        <v>0</v>
      </c>
      <c r="N18" s="247">
        <v>0</v>
      </c>
      <c r="O18" s="246">
        <f>(M18+N18)</f>
        <v>0</v>
      </c>
      <c r="P18" s="246">
        <f>ABS(M18)+N18</f>
        <v>0</v>
      </c>
      <c r="Q18" s="245">
        <v>0</v>
      </c>
      <c r="R18" s="245">
        <v>0</v>
      </c>
      <c r="S18" s="246">
        <f>Q18+R18</f>
        <v>0</v>
      </c>
      <c r="T18" s="246">
        <f>ABS(Q18)+R18</f>
        <v>0</v>
      </c>
      <c r="U18" s="245">
        <v>0</v>
      </c>
      <c r="V18" s="245">
        <v>0</v>
      </c>
      <c r="W18" s="305">
        <f t="shared" si="6"/>
        <v>0</v>
      </c>
    </row>
    <row r="19" spans="1:23" s="241" customFormat="1">
      <c r="A19" s="248"/>
      <c r="B19" s="256">
        <v>4</v>
      </c>
      <c r="C19" s="258"/>
      <c r="D19" s="259">
        <f>G19+J19+M19+Q19+U19</f>
        <v>0</v>
      </c>
      <c r="E19" s="259">
        <f>H19+K19+N19+R19+V19</f>
        <v>0</v>
      </c>
      <c r="F19" s="259">
        <f>(D19+E19)</f>
        <v>0</v>
      </c>
      <c r="G19" s="259">
        <v>0</v>
      </c>
      <c r="H19" s="259">
        <v>0</v>
      </c>
      <c r="I19" s="259">
        <f>G19+H19</f>
        <v>0</v>
      </c>
      <c r="J19" s="257">
        <v>0</v>
      </c>
      <c r="K19" s="257">
        <v>0</v>
      </c>
      <c r="L19" s="259">
        <f>J19+K19</f>
        <v>0</v>
      </c>
      <c r="M19" s="257">
        <v>0</v>
      </c>
      <c r="N19" s="257">
        <v>0</v>
      </c>
      <c r="O19" s="260">
        <f>(M19+N19)</f>
        <v>0</v>
      </c>
      <c r="P19" s="260">
        <f>ABS(M19)+N19</f>
        <v>0</v>
      </c>
      <c r="Q19" s="259">
        <v>0</v>
      </c>
      <c r="R19" s="259">
        <v>0</v>
      </c>
      <c r="S19" s="260">
        <f>Q19+R19</f>
        <v>0</v>
      </c>
      <c r="T19" s="260">
        <f>ABS(Q19)+R19</f>
        <v>0</v>
      </c>
      <c r="U19" s="259">
        <v>0</v>
      </c>
      <c r="V19" s="259">
        <v>0</v>
      </c>
      <c r="W19" s="305">
        <f t="shared" si="6"/>
        <v>0</v>
      </c>
    </row>
    <row r="20" spans="1:23" s="241" customFormat="1" ht="12" customHeight="1">
      <c r="A20" s="253"/>
      <c r="B20" s="254"/>
      <c r="C20" s="249"/>
      <c r="D20" s="247"/>
      <c r="E20" s="247"/>
      <c r="F20" s="257"/>
      <c r="G20" s="247"/>
      <c r="H20" s="247"/>
      <c r="I20" s="247"/>
      <c r="J20" s="247"/>
      <c r="K20" s="247"/>
      <c r="L20" s="247"/>
      <c r="M20" s="247"/>
      <c r="N20" s="247"/>
      <c r="O20" s="251"/>
      <c r="P20" s="251"/>
      <c r="Q20" s="247"/>
      <c r="R20" s="247"/>
      <c r="S20" s="251"/>
      <c r="T20" s="251"/>
      <c r="U20" s="247"/>
      <c r="V20" s="247"/>
      <c r="W20" s="252"/>
    </row>
    <row r="21" spans="1:23" s="241" customFormat="1" ht="12.75" hidden="1" customHeight="1">
      <c r="A21" s="248"/>
      <c r="B21" s="247"/>
      <c r="C21" s="249"/>
      <c r="D21" s="247"/>
      <c r="E21" s="247"/>
      <c r="F21" s="250"/>
      <c r="G21" s="247"/>
      <c r="H21" s="247"/>
      <c r="I21" s="247"/>
      <c r="J21" s="247"/>
      <c r="K21" s="247"/>
      <c r="L21" s="247"/>
      <c r="M21" s="247"/>
      <c r="N21" s="247"/>
      <c r="O21" s="251"/>
      <c r="P21" s="251"/>
      <c r="Q21" s="247"/>
      <c r="R21" s="247"/>
      <c r="S21" s="251"/>
      <c r="T21" s="251"/>
      <c r="U21" s="247"/>
      <c r="V21" s="247"/>
      <c r="W21" s="252"/>
    </row>
    <row r="22" spans="1:23" s="241" customFormat="1" ht="12.75" hidden="1" customHeight="1">
      <c r="A22" s="253"/>
      <c r="B22" s="254"/>
      <c r="C22" s="249"/>
      <c r="D22" s="247"/>
      <c r="E22" s="247"/>
      <c r="F22" s="250"/>
      <c r="G22" s="247"/>
      <c r="H22" s="247"/>
      <c r="I22" s="247"/>
      <c r="J22" s="247"/>
      <c r="K22" s="247"/>
      <c r="L22" s="247"/>
      <c r="M22" s="247"/>
      <c r="N22" s="247"/>
      <c r="O22" s="251"/>
      <c r="P22" s="251"/>
      <c r="Q22" s="247"/>
      <c r="R22" s="247"/>
      <c r="S22" s="251"/>
      <c r="T22" s="251"/>
      <c r="U22" s="247"/>
      <c r="V22" s="247"/>
      <c r="W22" s="252"/>
    </row>
    <row r="23" spans="1:23" s="241" customFormat="1" ht="12.75" hidden="1" customHeight="1">
      <c r="A23" s="248"/>
      <c r="B23" s="247"/>
      <c r="C23" s="249"/>
      <c r="D23" s="247"/>
      <c r="E23" s="247"/>
      <c r="F23" s="250"/>
      <c r="G23" s="247"/>
      <c r="H23" s="247"/>
      <c r="I23" s="247"/>
      <c r="J23" s="247"/>
      <c r="K23" s="247"/>
      <c r="L23" s="247"/>
      <c r="M23" s="247"/>
      <c r="N23" s="247"/>
      <c r="O23" s="251"/>
      <c r="P23" s="251"/>
      <c r="Q23" s="247"/>
      <c r="R23" s="247"/>
      <c r="S23" s="251"/>
      <c r="T23" s="251"/>
      <c r="U23" s="247"/>
      <c r="V23" s="247"/>
      <c r="W23" s="252"/>
    </row>
    <row r="24" spans="1:23" s="241" customFormat="1" ht="12.75" hidden="1" customHeight="1">
      <c r="A24" s="253"/>
      <c r="B24" s="254"/>
      <c r="C24" s="249"/>
      <c r="D24" s="247"/>
      <c r="E24" s="247"/>
      <c r="F24" s="250"/>
      <c r="G24" s="247"/>
      <c r="H24" s="247"/>
      <c r="I24" s="247"/>
      <c r="J24" s="247"/>
      <c r="K24" s="247"/>
      <c r="L24" s="247"/>
      <c r="M24" s="247"/>
      <c r="N24" s="247"/>
      <c r="O24" s="251"/>
      <c r="P24" s="251"/>
      <c r="Q24" s="247"/>
      <c r="R24" s="247"/>
      <c r="S24" s="251"/>
      <c r="T24" s="251"/>
      <c r="U24" s="247"/>
      <c r="V24" s="247"/>
      <c r="W24" s="252"/>
    </row>
    <row r="25" spans="1:23" s="241" customFormat="1" ht="12.75" hidden="1" customHeight="1">
      <c r="A25" s="248"/>
      <c r="B25" s="247"/>
      <c r="C25" s="249"/>
      <c r="D25" s="247"/>
      <c r="E25" s="247"/>
      <c r="F25" s="250"/>
      <c r="G25" s="247"/>
      <c r="H25" s="247"/>
      <c r="I25" s="247"/>
      <c r="J25" s="247"/>
      <c r="K25" s="247"/>
      <c r="L25" s="247"/>
      <c r="M25" s="247"/>
      <c r="N25" s="247"/>
      <c r="O25" s="251"/>
      <c r="P25" s="251"/>
      <c r="Q25" s="247"/>
      <c r="R25" s="247"/>
      <c r="S25" s="251"/>
      <c r="T25" s="251"/>
      <c r="U25" s="247"/>
      <c r="V25" s="247"/>
      <c r="W25" s="252"/>
    </row>
    <row r="26" spans="1:23" s="241" customFormat="1" ht="12.75" hidden="1" customHeight="1">
      <c r="A26" s="253"/>
      <c r="B26" s="254"/>
      <c r="C26" s="249"/>
      <c r="D26" s="247"/>
      <c r="E26" s="247"/>
      <c r="F26" s="250"/>
      <c r="G26" s="247"/>
      <c r="H26" s="247"/>
      <c r="I26" s="247"/>
      <c r="J26" s="247"/>
      <c r="K26" s="247"/>
      <c r="L26" s="247"/>
      <c r="M26" s="247"/>
      <c r="N26" s="247"/>
      <c r="O26" s="251"/>
      <c r="P26" s="251"/>
      <c r="Q26" s="247"/>
      <c r="R26" s="247"/>
      <c r="S26" s="251"/>
      <c r="T26" s="251"/>
      <c r="U26" s="247"/>
      <c r="V26" s="247"/>
      <c r="W26" s="252"/>
    </row>
    <row r="27" spans="1:23" s="241" customFormat="1" ht="12.75" hidden="1" customHeight="1">
      <c r="A27" s="248"/>
      <c r="B27" s="247"/>
      <c r="C27" s="249"/>
      <c r="D27" s="247"/>
      <c r="E27" s="247"/>
      <c r="F27" s="250"/>
      <c r="G27" s="247"/>
      <c r="H27" s="247"/>
      <c r="I27" s="247"/>
      <c r="J27" s="247"/>
      <c r="K27" s="247"/>
      <c r="L27" s="247"/>
      <c r="M27" s="247"/>
      <c r="N27" s="247"/>
      <c r="O27" s="251"/>
      <c r="P27" s="251"/>
      <c r="Q27" s="247"/>
      <c r="R27" s="247"/>
      <c r="S27" s="251"/>
      <c r="T27" s="251"/>
      <c r="U27" s="247"/>
      <c r="V27" s="247"/>
      <c r="W27" s="252"/>
    </row>
    <row r="28" spans="1:23" s="241" customFormat="1" ht="12.75" hidden="1" customHeight="1">
      <c r="A28" s="253"/>
      <c r="B28" s="254"/>
      <c r="C28" s="249"/>
      <c r="D28" s="247"/>
      <c r="E28" s="247"/>
      <c r="F28" s="250"/>
      <c r="G28" s="247"/>
      <c r="H28" s="247"/>
      <c r="I28" s="247"/>
      <c r="J28" s="247"/>
      <c r="K28" s="247"/>
      <c r="L28" s="247"/>
      <c r="M28" s="247"/>
      <c r="N28" s="247"/>
      <c r="O28" s="251"/>
      <c r="P28" s="251"/>
      <c r="Q28" s="255"/>
      <c r="R28" s="247"/>
      <c r="S28" s="251"/>
      <c r="T28" s="251"/>
      <c r="U28" s="247"/>
      <c r="V28" s="247"/>
      <c r="W28" s="252"/>
    </row>
    <row r="29" spans="1:23" s="241" customFormat="1" ht="12.75" hidden="1" customHeight="1">
      <c r="A29" s="248"/>
      <c r="B29" s="247"/>
      <c r="C29" s="249"/>
      <c r="D29" s="247"/>
      <c r="E29" s="247"/>
      <c r="F29" s="250"/>
      <c r="G29" s="247"/>
      <c r="H29" s="247"/>
      <c r="I29" s="247"/>
      <c r="J29" s="247"/>
      <c r="K29" s="247"/>
      <c r="L29" s="247"/>
      <c r="M29" s="247"/>
      <c r="N29" s="247"/>
      <c r="O29" s="251"/>
      <c r="P29" s="251"/>
      <c r="Q29" s="247"/>
      <c r="R29" s="247"/>
      <c r="S29" s="251"/>
      <c r="T29" s="251"/>
      <c r="U29" s="247"/>
      <c r="V29" s="247"/>
      <c r="W29" s="252"/>
    </row>
    <row r="30" spans="1:23" s="241" customFormat="1" ht="12.75" hidden="1" customHeight="1">
      <c r="A30" s="253"/>
      <c r="B30" s="254"/>
      <c r="C30" s="249"/>
      <c r="D30" s="247"/>
      <c r="E30" s="247"/>
      <c r="F30" s="250"/>
      <c r="G30" s="247"/>
      <c r="H30" s="247"/>
      <c r="I30" s="247"/>
      <c r="J30" s="247"/>
      <c r="K30" s="247"/>
      <c r="L30" s="247"/>
      <c r="M30" s="247"/>
      <c r="N30" s="247"/>
      <c r="O30" s="251"/>
      <c r="P30" s="251"/>
      <c r="Q30" s="247"/>
      <c r="R30" s="247"/>
      <c r="S30" s="251"/>
      <c r="T30" s="251"/>
      <c r="U30" s="247"/>
      <c r="V30" s="247"/>
      <c r="W30" s="252"/>
    </row>
    <row r="31" spans="1:23" ht="12.75" customHeight="1">
      <c r="F31" s="224"/>
      <c r="G31" s="223"/>
      <c r="H31" s="223"/>
      <c r="I31" s="223"/>
      <c r="J31" s="223"/>
      <c r="K31" s="225"/>
      <c r="L31" s="225"/>
      <c r="M31" s="225"/>
    </row>
    <row r="32" spans="1:23" ht="12.75" customHeight="1">
      <c r="A32" s="221" t="s">
        <v>39</v>
      </c>
      <c r="C32" s="222" t="s">
        <v>123</v>
      </c>
      <c r="D32" s="223"/>
      <c r="E32" s="223"/>
    </row>
    <row r="33" spans="3:4" ht="12.75" customHeight="1">
      <c r="C33" s="534"/>
      <c r="D33" s="534"/>
    </row>
    <row r="34" spans="3:4" s="155" customFormat="1" ht="12.75" customHeight="1"/>
    <row r="35" spans="3:4" s="155" customFormat="1" ht="12.75" customHeight="1"/>
    <row r="36" spans="3:4" s="155" customFormat="1" ht="12.75" customHeight="1"/>
    <row r="37" spans="3:4" s="155" customFormat="1" ht="12.75" customHeight="1"/>
    <row r="38" spans="3:4" s="155" customFormat="1" ht="12.75" customHeight="1"/>
  </sheetData>
  <mergeCells count="26">
    <mergeCell ref="A2:W2"/>
    <mergeCell ref="D3:M3"/>
    <mergeCell ref="G4:J4"/>
    <mergeCell ref="O4:P4"/>
    <mergeCell ref="G5:J5"/>
    <mergeCell ref="O5:P5"/>
    <mergeCell ref="U4:V4"/>
    <mergeCell ref="U5:V5"/>
    <mergeCell ref="A6:B6"/>
    <mergeCell ref="G6:J6"/>
    <mergeCell ref="O6:P6"/>
    <mergeCell ref="O7:P7"/>
    <mergeCell ref="G10:W10"/>
    <mergeCell ref="T7:V7"/>
    <mergeCell ref="U6:V6"/>
    <mergeCell ref="U11:W11"/>
    <mergeCell ref="G12:I12"/>
    <mergeCell ref="J12:L12"/>
    <mergeCell ref="M12:P12"/>
    <mergeCell ref="Q12:T12"/>
    <mergeCell ref="U12:W12"/>
    <mergeCell ref="C33:D33"/>
    <mergeCell ref="G11:I11"/>
    <mergeCell ref="J11:L11"/>
    <mergeCell ref="M11:P11"/>
    <mergeCell ref="Q11:T11"/>
  </mergeCells>
  <printOptions horizontalCentered="1"/>
  <pageMargins left="0.19685039370078741" right="0.19685039370078741" top="0.98425196850393704" bottom="0.98425196850393704" header="0.51181102362204722" footer="0.51181102362204722"/>
  <pageSetup paperSize="8" scale="57" fitToHeight="0" orientation="landscape" r:id="rId1"/>
  <headerFooter alignWithMargins="0">
    <oddHeader xml:space="preserve">&amp;R&amp;"Arial,Tučné"&amp;16Příloha č. 5
</oddHeader>
    <oddFooter>Stránka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S24"/>
  <sheetViews>
    <sheetView zoomScaleNormal="100" workbookViewId="0">
      <selection activeCell="C20" sqref="C20"/>
    </sheetView>
  </sheetViews>
  <sheetFormatPr defaultColWidth="9.140625" defaultRowHeight="12.75"/>
  <cols>
    <col min="1" max="1" width="41.5703125" style="112" customWidth="1"/>
    <col min="2" max="3" width="29.7109375" style="112" customWidth="1"/>
    <col min="4" max="16384" width="9.140625" style="112"/>
  </cols>
  <sheetData>
    <row r="1" spans="1:19" ht="39.75" customHeight="1">
      <c r="A1" s="598" t="s">
        <v>124</v>
      </c>
      <c r="B1" s="598"/>
      <c r="C1" s="598"/>
    </row>
    <row r="2" spans="1:19" ht="13.5" thickBot="1">
      <c r="A2" s="113"/>
      <c r="C2" s="114"/>
    </row>
    <row r="3" spans="1:19" ht="35.1" customHeight="1" thickBot="1">
      <c r="A3" s="115" t="s">
        <v>5</v>
      </c>
      <c r="B3" s="599" t="s">
        <v>201</v>
      </c>
      <c r="C3" s="600"/>
    </row>
    <row r="4" spans="1:19" ht="35.1" customHeight="1" thickBot="1">
      <c r="A4" s="116" t="s">
        <v>250</v>
      </c>
      <c r="B4" s="601" t="s">
        <v>201</v>
      </c>
      <c r="C4" s="602"/>
    </row>
    <row r="5" spans="1:19" ht="35.1" customHeight="1" thickBot="1">
      <c r="A5" s="117" t="s">
        <v>125</v>
      </c>
      <c r="B5" s="601" t="s">
        <v>201</v>
      </c>
      <c r="C5" s="602"/>
    </row>
    <row r="6" spans="1:19" ht="35.1" customHeight="1" thickBot="1">
      <c r="A6" s="117" t="s">
        <v>126</v>
      </c>
      <c r="B6" s="601" t="s">
        <v>201</v>
      </c>
      <c r="C6" s="602"/>
    </row>
    <row r="7" spans="1:19" ht="13.5" thickBot="1">
      <c r="A7" s="603"/>
      <c r="B7" s="603"/>
      <c r="C7" s="603"/>
      <c r="E7" s="273"/>
      <c r="F7" s="273"/>
      <c r="G7" s="273"/>
      <c r="H7" s="273"/>
      <c r="I7" s="273"/>
      <c r="J7" s="273"/>
      <c r="K7" s="273"/>
      <c r="L7" s="273"/>
      <c r="M7" s="273"/>
      <c r="N7" s="273"/>
      <c r="O7" s="273"/>
      <c r="P7" s="273"/>
      <c r="Q7" s="273"/>
    </row>
    <row r="8" spans="1:19" ht="17.25" thickTop="1" thickBot="1">
      <c r="A8" s="118"/>
    </row>
    <row r="9" spans="1:19" ht="20.100000000000001" customHeight="1">
      <c r="A9" s="606" t="s">
        <v>127</v>
      </c>
      <c r="B9" s="607"/>
      <c r="C9" s="604" t="s">
        <v>19</v>
      </c>
    </row>
    <row r="10" spans="1:19" ht="36" customHeight="1" thickBot="1">
      <c r="A10" s="608"/>
      <c r="B10" s="609"/>
      <c r="C10" s="605"/>
      <c r="E10" s="273"/>
      <c r="F10" s="273"/>
      <c r="G10" s="273"/>
      <c r="H10" s="273"/>
      <c r="I10" s="273"/>
      <c r="J10" s="273"/>
      <c r="K10" s="273"/>
    </row>
    <row r="11" spans="1:19" ht="15.75" customHeight="1">
      <c r="A11" s="590" t="s">
        <v>187</v>
      </c>
      <c r="B11" s="591"/>
      <c r="C11" s="119"/>
      <c r="E11" s="273"/>
      <c r="F11" s="273"/>
      <c r="G11" s="273"/>
      <c r="H11" s="273"/>
      <c r="I11" s="273"/>
      <c r="J11" s="273"/>
      <c r="K11" s="273"/>
      <c r="L11" s="273"/>
      <c r="M11" s="273"/>
      <c r="N11" s="273"/>
      <c r="O11" s="273"/>
      <c r="P11" s="273"/>
      <c r="Q11" s="273"/>
      <c r="R11" s="273"/>
      <c r="S11" s="273"/>
    </row>
    <row r="12" spans="1:19" ht="15.75" customHeight="1">
      <c r="A12" s="592"/>
      <c r="B12" s="593"/>
      <c r="C12" s="119"/>
      <c r="E12" s="273"/>
      <c r="F12" s="273"/>
      <c r="G12" s="273"/>
      <c r="H12" s="273"/>
      <c r="I12" s="273"/>
      <c r="J12" s="273"/>
      <c r="K12" s="273"/>
      <c r="L12" s="273"/>
      <c r="M12" s="273"/>
      <c r="N12" s="273"/>
      <c r="O12" s="273"/>
      <c r="P12" s="273"/>
      <c r="Q12" s="273"/>
      <c r="R12" s="273"/>
      <c r="S12" s="273"/>
    </row>
    <row r="13" spans="1:19" ht="12.75" customHeight="1">
      <c r="A13" s="592"/>
      <c r="B13" s="593"/>
      <c r="C13" s="119"/>
      <c r="E13" s="353"/>
      <c r="F13" s="272"/>
      <c r="G13" s="272"/>
      <c r="H13" s="272"/>
      <c r="I13" s="272"/>
      <c r="J13" s="272"/>
      <c r="K13" s="272"/>
      <c r="L13" s="272"/>
      <c r="M13" s="272"/>
      <c r="N13" s="272"/>
      <c r="O13" s="272"/>
      <c r="P13" s="272"/>
      <c r="Q13" s="272"/>
      <c r="R13" s="273"/>
      <c r="S13" s="273"/>
    </row>
    <row r="14" spans="1:19" ht="12.75" customHeight="1">
      <c r="A14" s="592"/>
      <c r="B14" s="593"/>
      <c r="C14" s="119"/>
      <c r="E14" s="272"/>
      <c r="F14" s="272"/>
      <c r="G14" s="272"/>
      <c r="H14" s="272"/>
      <c r="I14" s="272"/>
      <c r="J14" s="272"/>
      <c r="K14" s="272"/>
      <c r="L14" s="272"/>
      <c r="M14" s="272"/>
      <c r="N14" s="272"/>
      <c r="O14" s="272"/>
      <c r="P14" s="272"/>
      <c r="Q14" s="272"/>
      <c r="R14" s="273"/>
      <c r="S14" s="273"/>
    </row>
    <row r="15" spans="1:19" ht="12.75" customHeight="1">
      <c r="A15" s="592"/>
      <c r="B15" s="593"/>
      <c r="C15" s="119"/>
      <c r="E15" s="272"/>
      <c r="F15" s="272"/>
      <c r="G15" s="272"/>
      <c r="H15" s="272"/>
      <c r="I15" s="272"/>
      <c r="J15" s="272"/>
      <c r="K15" s="272"/>
      <c r="L15" s="272"/>
      <c r="M15" s="272"/>
      <c r="N15" s="272"/>
      <c r="O15" s="272"/>
      <c r="P15" s="272"/>
      <c r="Q15" s="272"/>
      <c r="R15" s="273"/>
      <c r="S15" s="273"/>
    </row>
    <row r="16" spans="1:19" ht="12.75" customHeight="1">
      <c r="A16" s="592"/>
      <c r="B16" s="593"/>
      <c r="C16" s="119"/>
      <c r="E16" s="353"/>
      <c r="F16" s="272"/>
      <c r="G16" s="272"/>
      <c r="H16" s="272"/>
      <c r="I16" s="272"/>
      <c r="J16" s="272"/>
      <c r="K16" s="272"/>
      <c r="L16" s="272"/>
      <c r="M16" s="272"/>
      <c r="N16" s="272"/>
      <c r="O16" s="272"/>
      <c r="P16" s="272"/>
      <c r="Q16" s="272"/>
      <c r="R16" s="273"/>
      <c r="S16" s="273"/>
    </row>
    <row r="17" spans="1:10" ht="12.75" customHeight="1">
      <c r="A17" s="592"/>
      <c r="B17" s="593"/>
      <c r="C17" s="119"/>
    </row>
    <row r="18" spans="1:10" ht="12.75" customHeight="1">
      <c r="A18" s="592"/>
      <c r="B18" s="593"/>
      <c r="C18" s="119"/>
    </row>
    <row r="19" spans="1:10" ht="13.5" customHeight="1" thickBot="1">
      <c r="A19" s="594"/>
      <c r="B19" s="595"/>
      <c r="C19" s="356"/>
    </row>
    <row r="20" spans="1:10" ht="16.5" thickBot="1">
      <c r="A20" s="596" t="s">
        <v>129</v>
      </c>
      <c r="B20" s="597"/>
      <c r="C20" s="120">
        <f>SUM(C11:C19)</f>
        <v>0</v>
      </c>
      <c r="E20" s="273"/>
      <c r="F20" s="273"/>
      <c r="G20" s="273"/>
      <c r="H20" s="273"/>
      <c r="I20" s="273"/>
      <c r="J20" s="273"/>
    </row>
    <row r="22" spans="1:10">
      <c r="A22" s="354" t="s">
        <v>247</v>
      </c>
    </row>
    <row r="23" spans="1:10">
      <c r="A23" s="355" t="s">
        <v>248</v>
      </c>
    </row>
    <row r="24" spans="1:10">
      <c r="A24" s="355" t="s">
        <v>249</v>
      </c>
    </row>
  </sheetData>
  <mergeCells count="18">
    <mergeCell ref="A7:C7"/>
    <mergeCell ref="C9:C10"/>
    <mergeCell ref="A9:B10"/>
    <mergeCell ref="A1:C1"/>
    <mergeCell ref="B3:C3"/>
    <mergeCell ref="B4:C4"/>
    <mergeCell ref="B5:C5"/>
    <mergeCell ref="B6:C6"/>
    <mergeCell ref="A16:B16"/>
    <mergeCell ref="A17:B17"/>
    <mergeCell ref="A18:B18"/>
    <mergeCell ref="A19:B19"/>
    <mergeCell ref="A20:B20"/>
    <mergeCell ref="A11:B11"/>
    <mergeCell ref="A12:B12"/>
    <mergeCell ref="A13:B13"/>
    <mergeCell ref="A14:B14"/>
    <mergeCell ref="A15:B15"/>
  </mergeCells>
  <printOptions horizontalCentered="1"/>
  <pageMargins left="0.25" right="0.25" top="0.75" bottom="0.75" header="0.3" footer="0.3"/>
  <pageSetup paperSize="9" fitToHeight="2" orientation="portrait" r:id="rId1"/>
  <headerFooter alignWithMargins="0">
    <oddHeader>&amp;RPříloha č. 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N42"/>
  <sheetViews>
    <sheetView zoomScale="90" zoomScaleNormal="90" workbookViewId="0">
      <pane ySplit="9" topLeftCell="A19" activePane="bottomLeft" state="frozen"/>
      <selection pane="bottomLeft" activeCell="Q23" sqref="Q23"/>
    </sheetView>
  </sheetViews>
  <sheetFormatPr defaultRowHeight="12.75"/>
  <cols>
    <col min="1" max="1" width="5.140625" customWidth="1"/>
    <col min="2" max="2" width="10" customWidth="1"/>
    <col min="3" max="3" width="60.5703125" customWidth="1"/>
    <col min="4" max="4" width="5.42578125" style="60" customWidth="1"/>
    <col min="5" max="14" width="11.42578125" customWidth="1"/>
  </cols>
  <sheetData>
    <row r="1" spans="1:14">
      <c r="A1" s="102"/>
      <c r="B1" s="102"/>
      <c r="C1" s="102"/>
    </row>
    <row r="2" spans="1:14" ht="18.75">
      <c r="A2" s="519" t="s">
        <v>217</v>
      </c>
      <c r="B2" s="520"/>
      <c r="C2" s="520"/>
      <c r="D2" s="520"/>
      <c r="E2" s="520"/>
      <c r="F2" s="520"/>
      <c r="G2" s="520"/>
      <c r="H2" s="520"/>
      <c r="I2" s="520"/>
      <c r="J2" s="520"/>
      <c r="K2" s="520"/>
      <c r="L2" s="520"/>
      <c r="M2" s="520"/>
      <c r="N2" s="521"/>
    </row>
    <row r="3" spans="1:14" ht="18.75">
      <c r="A3" s="616" t="s">
        <v>253</v>
      </c>
      <c r="B3" s="617"/>
      <c r="C3" s="617"/>
      <c r="D3" s="617"/>
      <c r="E3" s="617"/>
      <c r="F3" s="617"/>
      <c r="G3" s="617"/>
      <c r="H3" s="618"/>
      <c r="I3" s="525" t="s">
        <v>70</v>
      </c>
      <c r="J3" s="526"/>
      <c r="K3" s="526"/>
      <c r="L3" s="526"/>
      <c r="M3" s="526"/>
      <c r="N3" s="527"/>
    </row>
    <row r="4" spans="1:14" ht="18.75">
      <c r="A4" s="513" t="s">
        <v>252</v>
      </c>
      <c r="B4" s="514"/>
      <c r="C4" s="514"/>
      <c r="D4" s="514"/>
      <c r="E4" s="514"/>
      <c r="F4" s="514"/>
      <c r="G4" s="514"/>
      <c r="H4" s="515"/>
      <c r="I4" s="619" t="s">
        <v>201</v>
      </c>
      <c r="J4" s="620"/>
      <c r="K4" s="620"/>
      <c r="L4" s="620"/>
      <c r="M4" s="620"/>
      <c r="N4" s="621"/>
    </row>
    <row r="5" spans="1:14" ht="18.75">
      <c r="A5" s="610" t="s">
        <v>251</v>
      </c>
      <c r="B5" s="611"/>
      <c r="C5" s="611"/>
      <c r="D5" s="611"/>
      <c r="E5" s="611"/>
      <c r="F5" s="611"/>
      <c r="G5" s="611"/>
      <c r="H5" s="612"/>
      <c r="I5" s="613" t="s">
        <v>254</v>
      </c>
      <c r="J5" s="614"/>
      <c r="K5" s="614"/>
      <c r="L5" s="614"/>
      <c r="M5" s="614"/>
      <c r="N5" s="615"/>
    </row>
    <row r="6" spans="1:14">
      <c r="A6" s="622" t="s">
        <v>71</v>
      </c>
      <c r="B6" s="622" t="s">
        <v>72</v>
      </c>
      <c r="C6" s="623" t="s">
        <v>73</v>
      </c>
      <c r="D6" s="622" t="s">
        <v>74</v>
      </c>
      <c r="E6" s="622" t="s">
        <v>75</v>
      </c>
      <c r="F6" s="622" t="s">
        <v>261</v>
      </c>
      <c r="G6" s="622" t="s">
        <v>76</v>
      </c>
      <c r="H6" s="622" t="s">
        <v>259</v>
      </c>
      <c r="I6" s="622" t="s">
        <v>237</v>
      </c>
      <c r="J6" s="622" t="s">
        <v>238</v>
      </c>
      <c r="K6" s="622" t="s">
        <v>239</v>
      </c>
      <c r="L6" s="622" t="s">
        <v>260</v>
      </c>
      <c r="M6" s="622" t="s">
        <v>240</v>
      </c>
      <c r="N6" s="622" t="s">
        <v>241</v>
      </c>
    </row>
    <row r="7" spans="1:14">
      <c r="A7" s="497"/>
      <c r="B7" s="497"/>
      <c r="C7" s="508"/>
      <c r="D7" s="497"/>
      <c r="E7" s="497"/>
      <c r="F7" s="497"/>
      <c r="G7" s="497"/>
      <c r="H7" s="497"/>
      <c r="I7" s="497"/>
      <c r="J7" s="497"/>
      <c r="K7" s="497"/>
      <c r="L7" s="497"/>
      <c r="M7" s="497"/>
      <c r="N7" s="497"/>
    </row>
    <row r="8" spans="1:14">
      <c r="A8" s="498"/>
      <c r="B8" s="498"/>
      <c r="C8" s="509"/>
      <c r="D8" s="498"/>
      <c r="E8" s="498"/>
      <c r="F8" s="498"/>
      <c r="G8" s="498"/>
      <c r="H8" s="498"/>
      <c r="I8" s="498"/>
      <c r="J8" s="498"/>
      <c r="K8" s="498"/>
      <c r="L8" s="498"/>
      <c r="M8" s="498"/>
      <c r="N8" s="498"/>
    </row>
    <row r="9" spans="1:14">
      <c r="A9" s="104">
        <v>1</v>
      </c>
      <c r="B9" s="103">
        <v>2</v>
      </c>
      <c r="C9" s="103">
        <v>3</v>
      </c>
      <c r="D9" s="104">
        <v>4</v>
      </c>
      <c r="E9" s="104">
        <v>5</v>
      </c>
      <c r="F9" s="104">
        <v>6</v>
      </c>
      <c r="G9" s="104">
        <v>7</v>
      </c>
      <c r="H9" s="104">
        <v>8</v>
      </c>
      <c r="I9" s="104">
        <v>9</v>
      </c>
      <c r="J9" s="104">
        <v>10</v>
      </c>
      <c r="K9" s="104">
        <v>11</v>
      </c>
      <c r="L9" s="104">
        <v>12</v>
      </c>
      <c r="M9" s="104">
        <v>13</v>
      </c>
      <c r="N9" s="104">
        <v>14</v>
      </c>
    </row>
    <row r="10" spans="1:14" ht="25.5">
      <c r="A10" s="150">
        <v>1</v>
      </c>
      <c r="B10" s="276" t="s">
        <v>147</v>
      </c>
      <c r="C10" s="357" t="s">
        <v>148</v>
      </c>
      <c r="D10" s="277" t="s">
        <v>131</v>
      </c>
      <c r="E10" s="133">
        <v>165.74</v>
      </c>
      <c r="F10" s="133">
        <v>254.964</v>
      </c>
      <c r="G10" s="135">
        <f>F10-E10</f>
        <v>89.22399999999999</v>
      </c>
      <c r="H10" s="135">
        <v>100.74</v>
      </c>
      <c r="I10" s="136">
        <f>ROUND(E10*H10,2)</f>
        <v>16696.650000000001</v>
      </c>
      <c r="J10" s="136">
        <v>0</v>
      </c>
      <c r="K10" s="136">
        <f>ROUND(G10*H10,2)</f>
        <v>8988.43</v>
      </c>
      <c r="L10" s="136">
        <f>ROUND(I10+J10+K10,2)</f>
        <v>25685.08</v>
      </c>
      <c r="M10" s="136">
        <f>L10-I10</f>
        <v>8988.43</v>
      </c>
      <c r="N10" s="138">
        <f t="shared" ref="N10" si="0">M10/I10</f>
        <v>0.5383373311412768</v>
      </c>
    </row>
    <row r="11" spans="1:14" ht="89.25">
      <c r="A11" s="150"/>
      <c r="B11" s="143"/>
      <c r="C11" s="357" t="s">
        <v>262</v>
      </c>
      <c r="D11" s="141"/>
      <c r="E11" s="133"/>
      <c r="F11" s="133"/>
      <c r="G11" s="135"/>
      <c r="H11" s="135"/>
      <c r="I11" s="136"/>
      <c r="J11" s="137"/>
      <c r="K11" s="137"/>
      <c r="L11" s="136"/>
      <c r="M11" s="136"/>
      <c r="N11" s="138"/>
    </row>
    <row r="12" spans="1:14" ht="25.5">
      <c r="A12" s="151">
        <v>2</v>
      </c>
      <c r="B12" s="146" t="s">
        <v>149</v>
      </c>
      <c r="C12" s="358" t="s">
        <v>150</v>
      </c>
      <c r="D12" s="141" t="s">
        <v>136</v>
      </c>
      <c r="E12" s="134">
        <v>6</v>
      </c>
      <c r="F12" s="134">
        <v>6</v>
      </c>
      <c r="G12" s="147">
        <f t="shared" ref="G12:G19" si="1">F12-E12</f>
        <v>0</v>
      </c>
      <c r="H12" s="147">
        <v>568.86</v>
      </c>
      <c r="I12" s="137">
        <f t="shared" ref="I12:I19" si="2">ROUND(E12*H12,2)</f>
        <v>3413.16</v>
      </c>
      <c r="J12" s="137">
        <f t="shared" ref="J12:J19" si="3">ROUND(G12*H12,2)</f>
        <v>0</v>
      </c>
      <c r="K12" s="137">
        <f t="shared" ref="K12:K19" si="4">ROUND(G12*H12,2)</f>
        <v>0</v>
      </c>
      <c r="L12" s="137">
        <f t="shared" ref="L12:L19" si="5">ROUND(I12+J12+K12,2)</f>
        <v>3413.16</v>
      </c>
      <c r="M12" s="137">
        <f t="shared" ref="M12:M19" si="6">L12-I12</f>
        <v>0</v>
      </c>
      <c r="N12" s="148">
        <f t="shared" ref="N12:N19" si="7">M12/I12</f>
        <v>0</v>
      </c>
    </row>
    <row r="13" spans="1:14">
      <c r="A13" s="150"/>
      <c r="B13" s="143"/>
      <c r="C13" s="357" t="s">
        <v>151</v>
      </c>
      <c r="D13" s="141"/>
      <c r="E13" s="133"/>
      <c r="F13" s="133"/>
      <c r="G13" s="135"/>
      <c r="H13" s="135"/>
      <c r="I13" s="136"/>
      <c r="J13" s="137"/>
      <c r="K13" s="137"/>
      <c r="L13" s="136"/>
      <c r="M13" s="136"/>
      <c r="N13" s="138"/>
    </row>
    <row r="14" spans="1:14" ht="51">
      <c r="A14" s="150">
        <v>3</v>
      </c>
      <c r="B14" s="143" t="s">
        <v>149</v>
      </c>
      <c r="C14" s="357" t="s">
        <v>152</v>
      </c>
      <c r="D14" s="141" t="s">
        <v>136</v>
      </c>
      <c r="E14" s="133">
        <v>3.24</v>
      </c>
      <c r="F14" s="133">
        <v>3.24</v>
      </c>
      <c r="G14" s="135">
        <f t="shared" si="1"/>
        <v>0</v>
      </c>
      <c r="H14" s="135">
        <v>568.86</v>
      </c>
      <c r="I14" s="136">
        <f t="shared" si="2"/>
        <v>1843.11</v>
      </c>
      <c r="J14" s="137">
        <f t="shared" si="3"/>
        <v>0</v>
      </c>
      <c r="K14" s="137">
        <f t="shared" si="4"/>
        <v>0</v>
      </c>
      <c r="L14" s="136">
        <f t="shared" si="5"/>
        <v>1843.11</v>
      </c>
      <c r="M14" s="136">
        <f t="shared" si="6"/>
        <v>0</v>
      </c>
      <c r="N14" s="138">
        <f t="shared" si="7"/>
        <v>0</v>
      </c>
    </row>
    <row r="15" spans="1:14">
      <c r="A15" s="150"/>
      <c r="B15" s="143"/>
      <c r="C15" s="357" t="s">
        <v>153</v>
      </c>
      <c r="D15" s="141"/>
      <c r="E15" s="133"/>
      <c r="F15" s="133"/>
      <c r="G15" s="135"/>
      <c r="H15" s="135"/>
      <c r="I15" s="136"/>
      <c r="J15" s="137"/>
      <c r="K15" s="137"/>
      <c r="L15" s="136"/>
      <c r="M15" s="136"/>
      <c r="N15" s="138"/>
    </row>
    <row r="16" spans="1:14" ht="25.5">
      <c r="A16" s="150">
        <v>4</v>
      </c>
      <c r="B16" s="143" t="s">
        <v>154</v>
      </c>
      <c r="C16" s="357" t="s">
        <v>155</v>
      </c>
      <c r="D16" s="141" t="s">
        <v>156</v>
      </c>
      <c r="E16" s="133">
        <v>1</v>
      </c>
      <c r="F16" s="133">
        <v>1</v>
      </c>
      <c r="G16" s="135">
        <f t="shared" si="1"/>
        <v>0</v>
      </c>
      <c r="H16" s="135">
        <v>29628.11</v>
      </c>
      <c r="I16" s="136">
        <f t="shared" si="2"/>
        <v>29628.11</v>
      </c>
      <c r="J16" s="137">
        <f t="shared" si="3"/>
        <v>0</v>
      </c>
      <c r="K16" s="137">
        <f t="shared" si="4"/>
        <v>0</v>
      </c>
      <c r="L16" s="136">
        <f t="shared" si="5"/>
        <v>29628.11</v>
      </c>
      <c r="M16" s="136">
        <f t="shared" si="6"/>
        <v>0</v>
      </c>
      <c r="N16" s="138">
        <f t="shared" si="7"/>
        <v>0</v>
      </c>
    </row>
    <row r="17" spans="1:14">
      <c r="A17" s="150">
        <v>5</v>
      </c>
      <c r="B17" s="143" t="s">
        <v>132</v>
      </c>
      <c r="C17" s="357" t="s">
        <v>133</v>
      </c>
      <c r="D17" s="141" t="s">
        <v>134</v>
      </c>
      <c r="E17" s="133">
        <v>1</v>
      </c>
      <c r="F17" s="133">
        <v>1</v>
      </c>
      <c r="G17" s="135">
        <f t="shared" si="1"/>
        <v>0</v>
      </c>
      <c r="H17" s="135">
        <v>14221.49</v>
      </c>
      <c r="I17" s="136">
        <f t="shared" si="2"/>
        <v>14221.49</v>
      </c>
      <c r="J17" s="137">
        <f t="shared" si="3"/>
        <v>0</v>
      </c>
      <c r="K17" s="137">
        <f t="shared" si="4"/>
        <v>0</v>
      </c>
      <c r="L17" s="136">
        <f t="shared" si="5"/>
        <v>14221.49</v>
      </c>
      <c r="M17" s="136">
        <f t="shared" si="6"/>
        <v>0</v>
      </c>
      <c r="N17" s="138">
        <f t="shared" si="7"/>
        <v>0</v>
      </c>
    </row>
    <row r="18" spans="1:14" ht="25.5">
      <c r="A18" s="150">
        <v>6</v>
      </c>
      <c r="B18" s="143" t="s">
        <v>135</v>
      </c>
      <c r="C18" s="357" t="s">
        <v>157</v>
      </c>
      <c r="D18" s="141" t="s">
        <v>156</v>
      </c>
      <c r="E18" s="133">
        <v>1</v>
      </c>
      <c r="F18" s="133">
        <v>1</v>
      </c>
      <c r="G18" s="135">
        <f t="shared" si="1"/>
        <v>0</v>
      </c>
      <c r="H18" s="135">
        <v>47404.97</v>
      </c>
      <c r="I18" s="136">
        <f t="shared" si="2"/>
        <v>47404.97</v>
      </c>
      <c r="J18" s="137">
        <f t="shared" si="3"/>
        <v>0</v>
      </c>
      <c r="K18" s="137">
        <f t="shared" si="4"/>
        <v>0</v>
      </c>
      <c r="L18" s="136">
        <f t="shared" si="5"/>
        <v>47404.97</v>
      </c>
      <c r="M18" s="136">
        <f t="shared" si="6"/>
        <v>0</v>
      </c>
      <c r="N18" s="138">
        <f t="shared" si="7"/>
        <v>0</v>
      </c>
    </row>
    <row r="19" spans="1:14">
      <c r="A19" s="150">
        <v>7</v>
      </c>
      <c r="B19" s="143" t="s">
        <v>158</v>
      </c>
      <c r="C19" s="357" t="s">
        <v>159</v>
      </c>
      <c r="D19" s="141" t="s">
        <v>134</v>
      </c>
      <c r="E19" s="133">
        <v>1</v>
      </c>
      <c r="F19" s="133">
        <v>1</v>
      </c>
      <c r="G19" s="135">
        <f t="shared" si="1"/>
        <v>0</v>
      </c>
      <c r="H19" s="135">
        <v>17776.86</v>
      </c>
      <c r="I19" s="136">
        <f t="shared" si="2"/>
        <v>17776.86</v>
      </c>
      <c r="J19" s="137">
        <f t="shared" si="3"/>
        <v>0</v>
      </c>
      <c r="K19" s="137">
        <f t="shared" si="4"/>
        <v>0</v>
      </c>
      <c r="L19" s="136">
        <f t="shared" si="5"/>
        <v>17776.86</v>
      </c>
      <c r="M19" s="136">
        <f t="shared" si="6"/>
        <v>0</v>
      </c>
      <c r="N19" s="138">
        <f t="shared" si="7"/>
        <v>0</v>
      </c>
    </row>
    <row r="20" spans="1:14" s="28" customFormat="1" ht="25.5" customHeight="1">
      <c r="A20" s="359"/>
      <c r="B20" s="360"/>
      <c r="C20" s="363" t="s">
        <v>257</v>
      </c>
      <c r="D20" s="365"/>
      <c r="E20" s="359"/>
      <c r="F20" s="359"/>
      <c r="G20" s="359"/>
      <c r="H20" s="361"/>
      <c r="I20" s="359"/>
      <c r="J20" s="359"/>
      <c r="K20" s="359"/>
      <c r="L20" s="359"/>
      <c r="M20" s="359"/>
      <c r="N20" s="362"/>
    </row>
    <row r="21" spans="1:14" s="28" customFormat="1">
      <c r="A21" s="150">
        <v>200</v>
      </c>
      <c r="B21" s="276" t="s">
        <v>175</v>
      </c>
      <c r="C21" s="357" t="s">
        <v>165</v>
      </c>
      <c r="D21" s="277" t="s">
        <v>166</v>
      </c>
      <c r="E21" s="133">
        <v>0</v>
      </c>
      <c r="F21" s="133">
        <v>80</v>
      </c>
      <c r="G21" s="135">
        <f t="shared" ref="G21:G23" si="8">F21-E21</f>
        <v>80</v>
      </c>
      <c r="H21" s="135">
        <v>127</v>
      </c>
      <c r="I21" s="136">
        <f t="shared" ref="I21:I23" si="9">ROUND(E21*H21,2)</f>
        <v>0</v>
      </c>
      <c r="J21" s="136">
        <v>0</v>
      </c>
      <c r="K21" s="136">
        <f t="shared" ref="K21:K23" si="10">ROUND(G21*H21,2)</f>
        <v>10160</v>
      </c>
      <c r="L21" s="136">
        <f t="shared" ref="L21:L23" si="11">ROUND(I21+J21+K21,2)</f>
        <v>10160</v>
      </c>
      <c r="M21" s="136">
        <f t="shared" ref="M21:M23" si="12">L21-I21</f>
        <v>10160</v>
      </c>
      <c r="N21" s="138">
        <v>1</v>
      </c>
    </row>
    <row r="22" spans="1:14" s="28" customFormat="1" ht="25.5">
      <c r="A22" s="150"/>
      <c r="B22" s="276"/>
      <c r="C22" s="357" t="s">
        <v>263</v>
      </c>
      <c r="D22" s="277"/>
      <c r="E22" s="133"/>
      <c r="F22" s="133"/>
      <c r="G22" s="135"/>
      <c r="H22" s="135"/>
      <c r="I22" s="136"/>
      <c r="J22" s="136"/>
      <c r="K22" s="136"/>
      <c r="L22" s="136"/>
      <c r="M22" s="136"/>
      <c r="N22" s="138"/>
    </row>
    <row r="23" spans="1:14" s="28" customFormat="1">
      <c r="A23" s="150">
        <v>201</v>
      </c>
      <c r="B23" s="276" t="s">
        <v>168</v>
      </c>
      <c r="C23" s="357" t="s">
        <v>167</v>
      </c>
      <c r="D23" s="277" t="s">
        <v>137</v>
      </c>
      <c r="E23" s="133">
        <v>0</v>
      </c>
      <c r="F23" s="133">
        <v>44.612000000000002</v>
      </c>
      <c r="G23" s="135">
        <f t="shared" si="8"/>
        <v>44.612000000000002</v>
      </c>
      <c r="H23" s="135">
        <v>723</v>
      </c>
      <c r="I23" s="136">
        <f t="shared" si="9"/>
        <v>0</v>
      </c>
      <c r="J23" s="136">
        <v>0</v>
      </c>
      <c r="K23" s="136">
        <f t="shared" si="10"/>
        <v>32254.48</v>
      </c>
      <c r="L23" s="136">
        <f t="shared" si="11"/>
        <v>32254.48</v>
      </c>
      <c r="M23" s="136">
        <f t="shared" si="12"/>
        <v>32254.48</v>
      </c>
      <c r="N23" s="138">
        <v>1</v>
      </c>
    </row>
    <row r="24" spans="1:14" s="28" customFormat="1" ht="63.75">
      <c r="A24" s="150"/>
      <c r="B24" s="276"/>
      <c r="C24" s="357" t="s">
        <v>264</v>
      </c>
      <c r="D24" s="277"/>
      <c r="E24" s="133"/>
      <c r="F24" s="133"/>
      <c r="G24" s="135"/>
      <c r="H24" s="135"/>
      <c r="I24" s="136"/>
      <c r="J24" s="136"/>
      <c r="K24" s="136"/>
      <c r="L24" s="136"/>
      <c r="M24" s="136"/>
      <c r="N24" s="138"/>
    </row>
    <row r="25" spans="1:14" s="28" customFormat="1">
      <c r="A25" s="150">
        <v>202</v>
      </c>
      <c r="B25" s="276" t="s">
        <v>170</v>
      </c>
      <c r="C25" s="357" t="s">
        <v>169</v>
      </c>
      <c r="D25" s="277" t="s">
        <v>136</v>
      </c>
      <c r="E25" s="133">
        <v>0</v>
      </c>
      <c r="F25" s="133">
        <v>44.612000000000002</v>
      </c>
      <c r="G25" s="135">
        <f t="shared" ref="G25" si="13">F25-E25</f>
        <v>44.612000000000002</v>
      </c>
      <c r="H25" s="135">
        <v>2990</v>
      </c>
      <c r="I25" s="136">
        <f t="shared" ref="I25" si="14">ROUND(E25*H25,2)</f>
        <v>0</v>
      </c>
      <c r="J25" s="136">
        <v>0</v>
      </c>
      <c r="K25" s="136">
        <f t="shared" ref="K25" si="15">ROUND(G25*H25,2)</f>
        <v>133389.88</v>
      </c>
      <c r="L25" s="136">
        <f t="shared" ref="L25" si="16">ROUND(I25+J25+K25,2)</f>
        <v>133389.88</v>
      </c>
      <c r="M25" s="136">
        <f t="shared" ref="M25" si="17">L25-I25</f>
        <v>133389.88</v>
      </c>
      <c r="N25" s="138">
        <v>1</v>
      </c>
    </row>
    <row r="26" spans="1:14" ht="63.75">
      <c r="A26" s="150"/>
      <c r="B26" s="143"/>
      <c r="C26" s="357" t="s">
        <v>265</v>
      </c>
      <c r="D26" s="141"/>
      <c r="E26" s="133"/>
      <c r="F26" s="133"/>
      <c r="G26" s="135"/>
      <c r="H26" s="135"/>
      <c r="I26" s="136"/>
      <c r="J26" s="137"/>
      <c r="K26" s="137"/>
      <c r="L26" s="136"/>
      <c r="M26" s="136"/>
      <c r="N26" s="138"/>
    </row>
    <row r="27" spans="1:14" ht="13.5" thickBot="1">
      <c r="A27" s="105"/>
      <c r="B27" s="144"/>
      <c r="C27" s="106"/>
      <c r="D27" s="142"/>
      <c r="E27" s="139"/>
      <c r="F27" s="139"/>
      <c r="G27" s="139"/>
      <c r="H27" s="139"/>
      <c r="I27" s="139"/>
      <c r="J27" s="140"/>
      <c r="K27" s="140"/>
      <c r="L27" s="140"/>
      <c r="M27" s="140"/>
      <c r="N27" s="140"/>
    </row>
    <row r="28" spans="1:14" ht="13.5" thickBot="1">
      <c r="A28" s="278"/>
      <c r="B28" s="279"/>
      <c r="C28" s="280" t="s">
        <v>77</v>
      </c>
      <c r="D28" s="364"/>
      <c r="E28" s="281"/>
      <c r="F28" s="281"/>
      <c r="G28" s="281"/>
      <c r="H28" s="281"/>
      <c r="I28" s="282">
        <f>SUM(I10:I27)</f>
        <v>130984.35</v>
      </c>
      <c r="J28" s="282">
        <f t="shared" ref="J28:N28" si="18">SUM(J10:J27)</f>
        <v>0</v>
      </c>
      <c r="K28" s="282">
        <f t="shared" si="18"/>
        <v>184792.79</v>
      </c>
      <c r="L28" s="282">
        <f t="shared" si="18"/>
        <v>315777.14</v>
      </c>
      <c r="M28" s="282">
        <f t="shared" si="18"/>
        <v>184792.79</v>
      </c>
      <c r="N28" s="282">
        <f t="shared" si="18"/>
        <v>3.5383373311412769</v>
      </c>
    </row>
    <row r="31" spans="1:14">
      <c r="C31" s="368" t="s">
        <v>256</v>
      </c>
      <c r="D31" s="369"/>
      <c r="E31" s="370"/>
      <c r="F31" s="370"/>
      <c r="G31" s="370"/>
      <c r="H31" s="370"/>
      <c r="I31" s="370"/>
      <c r="J31" s="370"/>
      <c r="K31" s="370"/>
      <c r="L31" s="370"/>
      <c r="M31" s="370"/>
    </row>
    <row r="32" spans="1:14">
      <c r="C32" s="624" t="s">
        <v>258</v>
      </c>
      <c r="D32" s="624"/>
      <c r="E32" s="624"/>
      <c r="F32" s="624"/>
      <c r="G32" s="624"/>
      <c r="H32" s="624"/>
      <c r="I32" s="624"/>
      <c r="J32" s="624"/>
      <c r="K32" s="624"/>
      <c r="L32" s="624"/>
      <c r="M32" s="624"/>
    </row>
    <row r="33" spans="3:13">
      <c r="C33" s="625"/>
      <c r="D33" s="625"/>
      <c r="E33" s="625"/>
      <c r="F33" s="625"/>
      <c r="G33" s="625"/>
      <c r="H33" s="625"/>
      <c r="I33" s="625"/>
      <c r="J33" s="625"/>
      <c r="K33" s="625"/>
      <c r="L33" s="625"/>
      <c r="M33" s="625"/>
    </row>
    <row r="34" spans="3:13">
      <c r="C34" s="370" t="s">
        <v>255</v>
      </c>
      <c r="D34" s="369"/>
      <c r="E34" s="370"/>
      <c r="F34" s="370"/>
      <c r="G34" s="370"/>
      <c r="H34" s="370"/>
      <c r="I34" s="370"/>
      <c r="J34" s="370"/>
      <c r="K34" s="370"/>
      <c r="L34" s="370"/>
      <c r="M34" s="370"/>
    </row>
    <row r="35" spans="3:13">
      <c r="C35" s="370"/>
      <c r="D35" s="369"/>
      <c r="E35" s="370"/>
      <c r="F35" s="370"/>
      <c r="G35" s="370"/>
      <c r="H35" s="370"/>
      <c r="I35" s="370"/>
      <c r="J35" s="370"/>
      <c r="K35" s="370"/>
      <c r="L35" s="370"/>
      <c r="M35" s="370"/>
    </row>
    <row r="36" spans="3:13">
      <c r="C36" s="624" t="s">
        <v>266</v>
      </c>
      <c r="D36" s="624"/>
      <c r="E36" s="624"/>
      <c r="F36" s="624"/>
      <c r="G36" s="624"/>
      <c r="H36" s="624"/>
      <c r="I36" s="624"/>
      <c r="J36" s="624"/>
      <c r="K36" s="624"/>
      <c r="L36" s="624"/>
      <c r="M36" s="624"/>
    </row>
    <row r="37" spans="3:13">
      <c r="C37" s="625"/>
      <c r="D37" s="625"/>
      <c r="E37" s="625"/>
      <c r="F37" s="625"/>
      <c r="G37" s="625"/>
      <c r="H37" s="625"/>
      <c r="I37" s="625"/>
      <c r="J37" s="625"/>
      <c r="K37" s="625"/>
      <c r="L37" s="625"/>
      <c r="M37" s="625"/>
    </row>
    <row r="38" spans="3:13">
      <c r="C38" s="625"/>
      <c r="D38" s="625"/>
      <c r="E38" s="625"/>
      <c r="F38" s="625"/>
      <c r="G38" s="625"/>
      <c r="H38" s="625"/>
      <c r="I38" s="625"/>
      <c r="J38" s="625"/>
      <c r="K38" s="625"/>
      <c r="L38" s="625"/>
      <c r="M38" s="625"/>
    </row>
    <row r="39" spans="3:13">
      <c r="C39" s="367"/>
      <c r="D39" s="366"/>
      <c r="E39" s="367"/>
      <c r="F39" s="367"/>
      <c r="G39" s="367"/>
      <c r="H39" s="367"/>
      <c r="I39" s="367"/>
      <c r="J39" s="367"/>
      <c r="K39" s="367"/>
      <c r="L39" s="367"/>
      <c r="M39" s="367"/>
    </row>
    <row r="40" spans="3:13">
      <c r="C40" s="626"/>
      <c r="D40" s="626"/>
      <c r="E40" s="626"/>
      <c r="F40" s="626"/>
      <c r="G40" s="626"/>
      <c r="H40" s="626"/>
      <c r="I40" s="626"/>
      <c r="J40" s="626"/>
      <c r="K40" s="626"/>
      <c r="L40" s="626"/>
      <c r="M40" s="626"/>
    </row>
    <row r="41" spans="3:13">
      <c r="C41" s="367"/>
      <c r="D41" s="366"/>
      <c r="E41" s="367"/>
      <c r="F41" s="367"/>
      <c r="G41" s="367"/>
      <c r="H41" s="367"/>
      <c r="I41" s="367"/>
      <c r="J41" s="367"/>
      <c r="K41" s="367"/>
      <c r="L41" s="367"/>
      <c r="M41" s="367"/>
    </row>
    <row r="42" spans="3:13">
      <c r="C42" s="367"/>
      <c r="D42" s="366"/>
      <c r="E42" s="367"/>
      <c r="F42" s="367"/>
      <c r="G42" s="367"/>
      <c r="H42" s="367"/>
      <c r="I42" s="367"/>
      <c r="J42" s="367"/>
      <c r="K42" s="367"/>
      <c r="L42" s="367"/>
      <c r="M42" s="367"/>
    </row>
  </sheetData>
  <mergeCells count="24">
    <mergeCell ref="M6:M8"/>
    <mergeCell ref="N6:N8"/>
    <mergeCell ref="C32:M33"/>
    <mergeCell ref="C36:M38"/>
    <mergeCell ref="C40:M40"/>
    <mergeCell ref="G6:G8"/>
    <mergeCell ref="H6:H8"/>
    <mergeCell ref="I6:I8"/>
    <mergeCell ref="J6:J8"/>
    <mergeCell ref="K6:K8"/>
    <mergeCell ref="L6:L8"/>
    <mergeCell ref="F6:F8"/>
    <mergeCell ref="A6:A8"/>
    <mergeCell ref="B6:B8"/>
    <mergeCell ref="C6:C8"/>
    <mergeCell ref="D6:D8"/>
    <mergeCell ref="E6:E8"/>
    <mergeCell ref="A5:H5"/>
    <mergeCell ref="I5:N5"/>
    <mergeCell ref="A2:N2"/>
    <mergeCell ref="A3:H3"/>
    <mergeCell ref="I3:N3"/>
    <mergeCell ref="A4:H4"/>
    <mergeCell ref="I4:N4"/>
  </mergeCells>
  <pageMargins left="0.7" right="0.7" top="0.78740157499999996" bottom="0.78740157499999996" header="0.3" footer="0.3"/>
  <pageSetup paperSize="9" scale="68" fitToHeight="0"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9341BD-365D-4573-A022-82AD401CFD5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E1D20238-F041-496A-88A0-FDBE91AB94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1941A9C-DAD2-4B3E-995F-6FD20683CB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3</vt:i4>
      </vt:variant>
    </vt:vector>
  </HeadingPairs>
  <TitlesOfParts>
    <vt:vector size="10" baseType="lpstr">
      <vt:lpstr>01 Krycí list</vt:lpstr>
      <vt:lpstr>02 Změnový list</vt:lpstr>
      <vt:lpstr>03 Zápis o projednání</vt:lpstr>
      <vt:lpstr>04 Položky změny</vt:lpstr>
      <vt:lpstr>05 Přehled změn dle Skupin</vt:lpstr>
      <vt:lpstr>06 Seznam dokladů</vt:lpstr>
      <vt:lpstr>07 Soupis prací SO po změnách</vt:lpstr>
      <vt:lpstr>'01 Krycí list'!Oblast_tisku</vt:lpstr>
      <vt:lpstr>'02 Změnový list'!Oblast_tisku</vt:lpstr>
      <vt:lpstr>'06 Seznam dokladů'!Oblast_tisku</vt:lpstr>
    </vt:vector>
  </TitlesOfParts>
  <Company>ŘSD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zakourilovah</dc:creator>
  <cp:lastModifiedBy>Balog Lukas</cp:lastModifiedBy>
  <cp:lastPrinted>2022-01-19T09:13:07Z</cp:lastPrinted>
  <dcterms:created xsi:type="dcterms:W3CDTF">2004-02-16T12:54:11Z</dcterms:created>
  <dcterms:modified xsi:type="dcterms:W3CDTF">2022-01-20T13:37:07Z</dcterms:modified>
</cp:coreProperties>
</file>