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 rozpočet " sheetId="2" r:id="rId2"/>
  </sheets>
  <definedNames/>
  <calcPr fullCalcOnLoad="1"/>
</workbook>
</file>

<file path=xl/sharedStrings.xml><?xml version="1.0" encoding="utf-8"?>
<sst xmlns="http://schemas.openxmlformats.org/spreadsheetml/2006/main" count="152" uniqueCount="113">
  <si>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</si>
  <si>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</si>
  <si>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</si>
  <si>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</si>
  <si>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</si>
  <si>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</si>
  <si>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</si>
  <si>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</si>
  <si>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</si>
  <si>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</si>
  <si>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</si>
  <si>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</si>
  <si>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</si>
  <si>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</si>
  <si>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</si>
  <si>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</si>
  <si>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m3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</si>
  <si>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</si>
  <si>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</si>
  <si>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</si>
  <si>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</si>
  <si>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</si>
  <si>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</si>
  <si>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</si>
  <si>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</si>
  <si>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</si>
  <si>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</si>
  <si>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</si>
  <si>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</si>
  <si>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</si>
  <si>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</si>
  <si>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</si>
  <si>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</si>
  <si>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</si>
  <si>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</si>
  <si>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</si>
  <si>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</si>
  <si>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</si>
  <si>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</si>
  <si>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</si>
  <si>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</si>
  <si>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</si>
  <si>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</si>
  <si>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</si>
  <si>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</si>
  <si>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</si>
  <si>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</si>
  <si>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</si>
  <si>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</si>
  <si>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</si>
  <si>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</si>
  <si>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</si>
  <si>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</si>
  <si>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</si>
  <si>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</si>
  <si>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</si>
  <si>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</si>
  <si>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</si>
  <si>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</si>
  <si>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</si>
  <si>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</si>
  <si>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</si>
  <si>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</si>
  <si>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</si>
  <si>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</si>
  <si>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</si>
  <si>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Zpracoval: Bc. Tomáš Karásek</t>
  </si>
  <si>
    <t>ČIŠTĚNÍ KRAJNIC OD NÁNOSU TL. DO 100MM</t>
  </si>
  <si>
    <t>ZPEVNĚNÍ KRAJNIC Z RECYKLOVANÉHO MATERIÁLU TL DO 100MM</t>
  </si>
  <si>
    <t>SPOJOVACÍ POSTŘIK Z EMULZE DO 1,0KG/M2</t>
  </si>
  <si>
    <t>OČIŠTĚNÍ ASFALT VOZOVEK ZAMETENÍM</t>
  </si>
  <si>
    <t xml:space="preserve">TĚSNĚNÍ DILATAČ SPAR ASF ZÁLIVKOU PRŮŘ DO 200MM2 </t>
  </si>
  <si>
    <t>ks</t>
  </si>
  <si>
    <t>574D46</t>
  </si>
  <si>
    <t xml:space="preserve">asfalt. beton ACL 16+  , 16S, tl. 50 mm, </t>
  </si>
  <si>
    <t>574A44</t>
  </si>
  <si>
    <t xml:space="preserve">asfalt. beton ACO 11+  , 11S, tl. 50 mm, </t>
  </si>
  <si>
    <t>frézování zpevněných asfaltových ploch, odvoz do 16 km ( sanace )</t>
  </si>
  <si>
    <t>Hloubení rýh do 2 m paž. i nepaž. Tř. 1 odvoz do 20 km (sanace)</t>
  </si>
  <si>
    <t>sanační vrstvy z kameniva - tl. 150mm (sanace)</t>
  </si>
  <si>
    <t>infiltrační postřik asf. Do 1,5kg/m2 (sanace)</t>
  </si>
  <si>
    <t>asfalt. beton ACP 16+  , 16S, tl. 50 mm (sanace)</t>
  </si>
  <si>
    <t>poplatky za likvidaci odpadů nekopntaminovaných, kamenná stavební suť (sanace)</t>
  </si>
  <si>
    <t>574E46</t>
  </si>
  <si>
    <t>VDZ plastem retrorefl., 12,5cm vodící</t>
  </si>
  <si>
    <t>čištění příkopů do 0,5m/3m s odvozem na skládku</t>
  </si>
  <si>
    <t>POPLATKY ZA LIKVIDACŮ ODPADŮ NEKONTAMINOVANÝCH - 17 05 04 krajnice</t>
  </si>
  <si>
    <t>vedoucí TSÚ + PÚ: Lenka Chmelová</t>
  </si>
  <si>
    <t>VODOROVNÉ DOPRAVNÍ ZNAČENÍ BARVOU HLADKÉ - DODÁVKA A POKLÁDKA</t>
  </si>
  <si>
    <t>směrové sloupky s plast. Hmot včetně odrazového pásku</t>
  </si>
  <si>
    <t>FRÉZOVÁNÍ ZPEVNĚNÝCH PLOCH ASFALTOVÝCH, tl. 100 mm</t>
  </si>
  <si>
    <t>02720</t>
  </si>
  <si>
    <t xml:space="preserve">pomocné práce zříz. Nebo zajišťující regulaci a ochranu dopravy (DIO)  </t>
  </si>
  <si>
    <t>029113</t>
  </si>
  <si>
    <t>geodetické zaměření - celky</t>
  </si>
  <si>
    <t>02991</t>
  </si>
  <si>
    <t>informační tabule</t>
  </si>
  <si>
    <t>03100</t>
  </si>
  <si>
    <t>zařízení staveniště - zřízení, provoz, demontáž</t>
  </si>
  <si>
    <t>02520</t>
  </si>
  <si>
    <t>zkoušení materiálu nezávislou zkušebnou</t>
  </si>
  <si>
    <t>02946</t>
  </si>
  <si>
    <t>fotodokumentace</t>
  </si>
  <si>
    <t>FRÉZOVÁNÍ DRÁŽKY PRŮŘEZU DO 200MM2 V ASFALTOVÉ VOZOVCE</t>
  </si>
  <si>
    <t>poplatky za likvidaci odpadu nekontaminovaných (příkopy)</t>
  </si>
  <si>
    <t xml:space="preserve">Objekt:    sil.    III/33310           km  6,400-8,050 plocha 9.405 m2  </t>
  </si>
  <si>
    <t xml:space="preserve">Datum: 23.2.2022  </t>
  </si>
  <si>
    <t>Stavba:    III/33310 hr.hl.m.Praha - Šestajovice - Dřevčice - II/610 (III/33310 Svémyslice - Dřevčice, km 6,400-8,050)</t>
  </si>
  <si>
    <t>rozpočet:</t>
  </si>
  <si>
    <t xml:space="preserve"> III/33310 hr.hl.m.Praha - Šestajovice - Dřevčice - II/610 (III/33310 Svémyslice - Dřevčice, km 6,400-8,050)</t>
  </si>
  <si>
    <t>Opravy 2022</t>
  </si>
  <si>
    <t>III/33310 Svémyslice - Dřevčice, km 6,400-8,050</t>
  </si>
  <si>
    <t>provozní cestmistr: Bc. Tomáš Karásek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</si>
</sst>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Alignment="1">
      <alignment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4" fontId="8" fillId="0" borderId="10" xfId="0" applyNumberFormat="1" applyFont="1" applyBorder="1" applyAlignment="1" applyProtection="1">
      <alignment vertical="top"/>
      <protection/>
    </xf>
    <xf numFmtId="4" fontId="8" fillId="0" borderId="11" xfId="0" applyNumberFormat="1" applyFont="1" applyBorder="1" applyAlignment="1" applyProtection="1">
      <alignment vertical="top"/>
      <protection/>
    </xf>
    <xf numFmtId="0" fontId="9" fillId="33" borderId="12" xfId="0" applyFont="1" applyFill="1" applyBorder="1" applyAlignment="1" applyProtection="1">
      <alignment vertical="top"/>
      <protection/>
    </xf>
    <xf numFmtId="0" fontId="9" fillId="33" borderId="13" xfId="0" applyFont="1" applyFill="1" applyBorder="1" applyAlignment="1" applyProtection="1">
      <alignment vertical="top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vertical="top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horizontal="center" vertical="center"/>
      <protection/>
    </xf>
    <xf numFmtId="2" fontId="8" fillId="0" borderId="15" xfId="0" applyNumberFormat="1" applyFont="1" applyBorder="1" applyAlignment="1" applyProtection="1">
      <alignment vertical="top"/>
      <protection/>
    </xf>
    <xf numFmtId="2" fontId="8" fillId="0" borderId="16" xfId="0" applyNumberFormat="1" applyFont="1" applyBorder="1" applyAlignment="1" applyProtection="1">
      <alignment vertical="top"/>
      <protection/>
    </xf>
    <xf numFmtId="4" fontId="8" fillId="0" borderId="16" xfId="0" applyNumberFormat="1" applyFont="1" applyBorder="1" applyAlignment="1" applyProtection="1">
      <alignment horizontal="right"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9" fillId="0" borderId="17" xfId="0" applyFont="1" applyBorder="1" applyAlignment="1" applyProtection="1">
      <alignment vertical="top"/>
      <protection/>
    </xf>
    <xf numFmtId="4" fontId="8" fillId="0" borderId="17" xfId="0" applyNumberFormat="1" applyFont="1" applyBorder="1" applyAlignment="1" applyProtection="1">
      <alignment horizontal="right"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 applyProtection="1">
      <alignment horizontal="center" vertical="top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15" xfId="0" applyNumberFormat="1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1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9" fillId="33" borderId="26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2" fontId="11" fillId="0" borderId="0" xfId="0" applyNumberFormat="1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vertical="top"/>
      <protection/>
    </xf>
    <xf numFmtId="0" fontId="9" fillId="0" borderId="28" xfId="0" applyFont="1" applyBorder="1" applyAlignment="1" applyProtection="1">
      <alignment vertical="top"/>
      <protection/>
    </xf>
    <xf numFmtId="0" fontId="9" fillId="0" borderId="29" xfId="0" applyFont="1" applyBorder="1" applyAlignment="1" applyProtection="1">
      <alignment vertical="top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/>
      <protection/>
    </xf>
    <xf numFmtId="4" fontId="8" fillId="0" borderId="30" xfId="0" applyNumberFormat="1" applyFont="1" applyBorder="1" applyAlignment="1" applyProtection="1">
      <alignment vertical="top"/>
      <protection/>
    </xf>
    <xf numFmtId="4" fontId="8" fillId="0" borderId="31" xfId="0" applyNumberFormat="1" applyFont="1" applyBorder="1" applyAlignment="1" applyProtection="1">
      <alignment vertical="top"/>
      <protection/>
    </xf>
    <xf numFmtId="0" fontId="9" fillId="0" borderId="32" xfId="0" applyFont="1" applyBorder="1" applyAlignment="1" applyProtection="1">
      <alignment vertical="top"/>
      <protection/>
    </xf>
    <xf numFmtId="2" fontId="8" fillId="0" borderId="16" xfId="0" applyNumberFormat="1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1" fontId="9" fillId="0" borderId="30" xfId="0" applyNumberFormat="1" applyFont="1" applyBorder="1" applyAlignment="1" applyProtection="1">
      <alignment horizontal="center" vertical="center" wrapText="1"/>
      <protection/>
    </xf>
    <xf numFmtId="49" fontId="9" fillId="0" borderId="30" xfId="0" applyNumberFormat="1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vertical="top"/>
      <protection/>
    </xf>
    <xf numFmtId="0" fontId="9" fillId="0" borderId="35" xfId="0" applyFont="1" applyBorder="1" applyAlignment="1" applyProtection="1">
      <alignment horizontal="center" vertical="center"/>
      <protection/>
    </xf>
    <xf numFmtId="2" fontId="8" fillId="0" borderId="35" xfId="0" applyNumberFormat="1" applyFont="1" applyBorder="1" applyAlignment="1" applyProtection="1">
      <alignment vertical="top"/>
      <protection/>
    </xf>
    <xf numFmtId="4" fontId="8" fillId="0" borderId="36" xfId="0" applyNumberFormat="1" applyFont="1" applyBorder="1" applyAlignment="1" applyProtection="1">
      <alignment vertical="top"/>
      <protection/>
    </xf>
    <xf numFmtId="2" fontId="4" fillId="0" borderId="0" xfId="0" applyNumberFormat="1" applyFont="1" applyAlignment="1" applyProtection="1">
      <alignment horizontal="left"/>
      <protection/>
    </xf>
    <xf numFmtId="49" fontId="9" fillId="0" borderId="37" xfId="0" applyNumberFormat="1" applyFont="1" applyBorder="1" applyAlignment="1" applyProtection="1">
      <alignment horizontal="center" vertical="center"/>
      <protection/>
    </xf>
    <xf numFmtId="49" fontId="9" fillId="0" borderId="38" xfId="0" applyNumberFormat="1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2" fontId="8" fillId="0" borderId="39" xfId="0" applyNumberFormat="1" applyFont="1" applyBorder="1" applyAlignment="1" applyProtection="1">
      <alignment vertical="top"/>
      <protection/>
    </xf>
    <xf numFmtId="4" fontId="8" fillId="0" borderId="40" xfId="0" applyNumberFormat="1" applyFont="1" applyBorder="1" applyAlignment="1" applyProtection="1">
      <alignment vertical="top"/>
      <protection/>
    </xf>
    <xf numFmtId="2" fontId="10" fillId="0" borderId="0" xfId="0" applyNumberFormat="1" applyFont="1" applyAlignment="1" applyProtection="1">
      <alignment horizontal="left" vertical="top" wrapText="1"/>
      <protection/>
    </xf>
    <xf numFmtId="4" fontId="8" fillId="0" borderId="15" xfId="0" applyNumberFormat="1" applyFont="1" applyBorder="1" applyAlignment="1" applyProtection="1">
      <alignment horizontal="right"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16" xfId="0" applyNumberFormat="1" applyFont="1" applyBorder="1" applyAlignment="1" applyProtection="1">
      <alignment horizontal="right"/>
      <protection/>
    </xf>
    <xf numFmtId="2" fontId="8" fillId="0" borderId="16" xfId="0" applyNumberFormat="1" applyFont="1" applyBorder="1" applyAlignment="1" applyProtection="1">
      <alignment horizontal="right"/>
      <protection/>
    </xf>
    <xf numFmtId="2" fontId="8" fillId="35" borderId="35" xfId="0" applyNumberFormat="1" applyFont="1" applyFill="1" applyBorder="1" applyAlignment="1" applyProtection="1">
      <alignment horizontal="right"/>
      <protection/>
    </xf>
    <xf numFmtId="2" fontId="8" fillId="0" borderId="35" xfId="0" applyNumberFormat="1" applyFont="1" applyFill="1" applyBorder="1" applyAlignment="1" applyProtection="1">
      <alignment vertical="top"/>
      <protection/>
    </xf>
    <xf numFmtId="2" fontId="8" fillId="0" borderId="35" xfId="0" applyNumberFormat="1" applyFont="1" applyBorder="1" applyAlignment="1" applyProtection="1">
      <alignment horizontal="right"/>
      <protection/>
    </xf>
    <xf numFmtId="4" fontId="8" fillId="0" borderId="37" xfId="0" applyNumberFormat="1" applyFont="1" applyBorder="1" applyAlignment="1" applyProtection="1">
      <alignment vertical="top"/>
      <protection/>
    </xf>
    <xf numFmtId="0" fontId="9" fillId="0" borderId="15" xfId="0" applyFont="1" applyBorder="1" applyAlignment="1" applyProtection="1">
      <alignment vertical="top"/>
      <protection/>
    </xf>
    <xf numFmtId="4" fontId="8" fillId="0" borderId="15" xfId="0" applyNumberFormat="1" applyFont="1" applyBorder="1" applyAlignment="1" applyProtection="1">
      <alignment horizontal="right"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6" xfId="0" applyNumberFormat="1" applyFont="1" applyFill="1" applyBorder="1" applyAlignment="1" applyProtection="1">
      <alignment horizontal="left" vertical="center" wrapText="1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20" fillId="0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42" xfId="0" applyNumberFormat="1" applyFont="1" applyFill="1" applyBorder="1" applyAlignment="1" applyProtection="1">
      <alignment horizontal="center" vertical="center" wrapText="1"/>
      <protection/>
    </xf>
    <xf numFmtId="0" fontId="20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44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43" xfId="0" applyNumberFormat="1" applyFont="1" applyFill="1" applyBorder="1" applyAlignment="1" applyProtection="1">
      <alignment horizontal="center" vertical="center"/>
      <protection/>
    </xf>
    <xf numFmtId="0" fontId="14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22" fillId="0" borderId="44" xfId="0" applyNumberFormat="1" applyFont="1" applyFill="1" applyBorder="1" applyAlignment="1" applyProtection="1">
      <alignment horizontal="left" vertical="center" wrapText="1"/>
      <protection/>
    </xf>
    <xf numFmtId="0" fontId="22" fillId="0" borderId="34" xfId="0" applyFont="1" applyBorder="1" applyAlignment="1" applyProtection="1">
      <alignment vertical="center" wrapText="1"/>
      <protection/>
    </xf>
    <xf numFmtId="0" fontId="22" fillId="0" borderId="4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5" xfId="0" applyNumberFormat="1" applyFont="1" applyFill="1" applyBorder="1" applyAlignment="1" applyProtection="1">
      <alignment horizontal="left" vertical="center"/>
      <protection/>
    </xf>
    <xf numFmtId="0" fontId="19" fillId="0" borderId="46" xfId="0" applyNumberFormat="1" applyFont="1" applyFill="1" applyBorder="1" applyAlignment="1" applyProtection="1">
      <alignment horizontal="left" vertical="center"/>
      <protection/>
    </xf>
    <xf numFmtId="0" fontId="19" fillId="0" borderId="47" xfId="0" applyNumberFormat="1" applyFont="1" applyFill="1" applyBorder="1" applyAlignment="1" applyProtection="1">
      <alignment horizontal="left" vertical="center"/>
      <protection/>
    </xf>
    <xf numFmtId="49" fontId="18" fillId="34" borderId="20" xfId="0" applyNumberFormat="1" applyFont="1" applyFill="1" applyBorder="1" applyAlignment="1" applyProtection="1">
      <alignment horizontal="left" vertical="center"/>
      <protection/>
    </xf>
    <xf numFmtId="0" fontId="18" fillId="34" borderId="16" xfId="0" applyNumberFormat="1" applyFont="1" applyFill="1" applyBorder="1" applyAlignment="1" applyProtection="1">
      <alignment horizontal="left" vertical="center"/>
      <protection/>
    </xf>
    <xf numFmtId="49" fontId="18" fillId="34" borderId="16" xfId="0" applyNumberFormat="1" applyFont="1" applyFill="1" applyBorder="1" applyAlignment="1" applyProtection="1">
      <alignment horizontal="left" vertical="center"/>
      <protection/>
    </xf>
    <xf numFmtId="0" fontId="19" fillId="0" borderId="48" xfId="0" applyNumberFormat="1" applyFont="1" applyFill="1" applyBorder="1" applyAlignment="1" applyProtection="1">
      <alignment horizontal="left" vertical="center"/>
      <protection/>
    </xf>
    <xf numFmtId="49" fontId="8" fillId="0" borderId="49" xfId="0" applyNumberFormat="1" applyFont="1" applyFill="1" applyBorder="1" applyAlignment="1" applyProtection="1">
      <alignment horizontal="center" vertical="center"/>
      <protection/>
    </xf>
    <xf numFmtId="49" fontId="8" fillId="0" borderId="50" xfId="0" applyNumberFormat="1" applyFont="1" applyFill="1" applyBorder="1" applyAlignment="1" applyProtection="1">
      <alignment horizontal="center" vertical="center"/>
      <protection/>
    </xf>
    <xf numFmtId="49" fontId="8" fillId="0" borderId="3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51" xfId="0" applyNumberFormat="1" applyFont="1" applyFill="1" applyBorder="1" applyAlignment="1" applyProtection="1">
      <alignment horizontal="center" vertical="center"/>
      <protection/>
    </xf>
    <xf numFmtId="49" fontId="8" fillId="0" borderId="52" xfId="0" applyNumberFormat="1" applyFont="1" applyFill="1" applyBorder="1" applyAlignment="1" applyProtection="1">
      <alignment horizontal="center" vertical="center"/>
      <protection/>
    </xf>
    <xf numFmtId="49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horizontal="center" vertical="center"/>
      <protection/>
    </xf>
    <xf numFmtId="49" fontId="19" fillId="0" borderId="5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51" xfId="0" applyNumberFormat="1" applyFont="1" applyFill="1" applyBorder="1" applyAlignment="1" applyProtection="1">
      <alignment horizontal="left" vertical="center"/>
      <protection/>
    </xf>
    <xf numFmtId="0" fontId="19" fillId="0" borderId="24" xfId="0" applyNumberFormat="1" applyFont="1" applyFill="1" applyBorder="1" applyAlignment="1" applyProtection="1">
      <alignment horizontal="left" vertical="center"/>
      <protection/>
    </xf>
    <xf numFmtId="49" fontId="19" fillId="36" borderId="44" xfId="0" applyNumberFormat="1" applyFont="1" applyFill="1" applyBorder="1" applyAlignment="1" applyProtection="1">
      <alignment horizontal="center" vertical="center"/>
      <protection/>
    </xf>
    <xf numFmtId="0" fontId="19" fillId="36" borderId="50" xfId="0" applyNumberFormat="1" applyFont="1" applyFill="1" applyBorder="1" applyAlignment="1" applyProtection="1">
      <alignment horizontal="center" vertical="center"/>
      <protection/>
    </xf>
    <xf numFmtId="0" fontId="19" fillId="36" borderId="34" xfId="0" applyNumberFormat="1" applyFont="1" applyFill="1" applyBorder="1" applyAlignment="1" applyProtection="1">
      <alignment horizontal="center" vertical="center"/>
      <protection/>
    </xf>
    <xf numFmtId="0" fontId="19" fillId="36" borderId="5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1123950</xdr:colOff>
      <xdr:row>31</xdr:row>
      <xdr:rowOff>304800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81600"/>
          <a:ext cx="2705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K19" sqref="K19"/>
    </sheetView>
  </sheetViews>
  <sheetFormatPr defaultColWidth="9.33203125" defaultRowHeight="10.5"/>
  <cols>
    <col min="1" max="1" width="13.5" style="0" customWidth="1"/>
    <col min="2" max="2" width="15.16015625" style="0" customWidth="1"/>
    <col min="3" max="3" width="22.83203125" style="0" customWidth="1"/>
    <col min="4" max="4" width="20.33203125" style="0" customWidth="1"/>
    <col min="5" max="7" width="18" style="0" customWidth="1"/>
    <col min="8" max="8" width="22.33203125" style="0" customWidth="1"/>
    <col min="9" max="9" width="23.5" style="0" customWidth="1"/>
  </cols>
  <sheetData>
    <row r="1" spans="1:9" ht="30.75" thickBot="1">
      <c r="A1" s="102" t="s">
        <v>17</v>
      </c>
      <c r="B1" s="103"/>
      <c r="C1" s="103"/>
      <c r="D1" s="103"/>
      <c r="E1" s="103"/>
      <c r="F1" s="103"/>
      <c r="G1" s="103"/>
      <c r="H1" s="103"/>
      <c r="I1" s="103"/>
    </row>
    <row r="2" spans="1:9" ht="10.5">
      <c r="A2" s="104" t="s">
        <v>18</v>
      </c>
      <c r="B2" s="105"/>
      <c r="C2" s="108" t="s">
        <v>109</v>
      </c>
      <c r="D2" s="108"/>
      <c r="E2" s="110" t="s">
        <v>19</v>
      </c>
      <c r="F2" s="111" t="s">
        <v>20</v>
      </c>
      <c r="G2" s="112"/>
      <c r="H2" s="110" t="s">
        <v>21</v>
      </c>
      <c r="I2" s="115"/>
    </row>
    <row r="3" spans="1:9" ht="10.5">
      <c r="A3" s="106"/>
      <c r="B3" s="107"/>
      <c r="C3" s="109"/>
      <c r="D3" s="109"/>
      <c r="E3" s="107"/>
      <c r="F3" s="113"/>
      <c r="G3" s="114"/>
      <c r="H3" s="107"/>
      <c r="I3" s="116"/>
    </row>
    <row r="4" spans="1:9" ht="10.5">
      <c r="A4" s="117" t="s">
        <v>22</v>
      </c>
      <c r="B4" s="107"/>
      <c r="C4" s="118" t="s">
        <v>110</v>
      </c>
      <c r="D4" s="119"/>
      <c r="E4" s="122" t="s">
        <v>23</v>
      </c>
      <c r="F4" s="122"/>
      <c r="G4" s="107"/>
      <c r="H4" s="122" t="s">
        <v>21</v>
      </c>
      <c r="I4" s="123"/>
    </row>
    <row r="5" spans="1:9" ht="10.5">
      <c r="A5" s="106"/>
      <c r="B5" s="107"/>
      <c r="C5" s="120"/>
      <c r="D5" s="121"/>
      <c r="E5" s="107"/>
      <c r="F5" s="107"/>
      <c r="G5" s="107"/>
      <c r="H5" s="107"/>
      <c r="I5" s="116"/>
    </row>
    <row r="6" spans="1:9" ht="10.5">
      <c r="A6" s="117" t="s">
        <v>24</v>
      </c>
      <c r="B6" s="107"/>
      <c r="C6" s="124" t="s">
        <v>111</v>
      </c>
      <c r="D6" s="125"/>
      <c r="E6" s="122" t="s">
        <v>25</v>
      </c>
      <c r="F6" s="122"/>
      <c r="G6" s="107"/>
      <c r="H6" s="122" t="s">
        <v>21</v>
      </c>
      <c r="I6" s="123"/>
    </row>
    <row r="7" spans="1:9" ht="10.5">
      <c r="A7" s="106"/>
      <c r="B7" s="107"/>
      <c r="C7" s="126"/>
      <c r="D7" s="127"/>
      <c r="E7" s="107"/>
      <c r="F7" s="107"/>
      <c r="G7" s="107"/>
      <c r="H7" s="107"/>
      <c r="I7" s="116"/>
    </row>
    <row r="8" spans="1:9" ht="10.5">
      <c r="A8" s="117" t="s">
        <v>26</v>
      </c>
      <c r="B8" s="107"/>
      <c r="C8" s="128"/>
      <c r="D8" s="107"/>
      <c r="E8" s="122" t="s">
        <v>27</v>
      </c>
      <c r="F8" s="107"/>
      <c r="G8" s="107"/>
      <c r="H8" s="122" t="s">
        <v>28</v>
      </c>
      <c r="I8" s="123"/>
    </row>
    <row r="9" spans="1:9" ht="10.5">
      <c r="A9" s="106"/>
      <c r="B9" s="107"/>
      <c r="C9" s="107"/>
      <c r="D9" s="107"/>
      <c r="E9" s="107"/>
      <c r="F9" s="107"/>
      <c r="G9" s="107"/>
      <c r="H9" s="107"/>
      <c r="I9" s="116"/>
    </row>
    <row r="10" spans="1:9" ht="10.5">
      <c r="A10" s="117" t="s">
        <v>29</v>
      </c>
      <c r="B10" s="107"/>
      <c r="C10" s="122"/>
      <c r="D10" s="107"/>
      <c r="E10" s="122" t="s">
        <v>30</v>
      </c>
      <c r="F10" s="122"/>
      <c r="G10" s="107"/>
      <c r="H10" s="122" t="s">
        <v>31</v>
      </c>
      <c r="I10" s="129"/>
    </row>
    <row r="11" spans="1:9" ht="10.5">
      <c r="A11" s="106"/>
      <c r="B11" s="107"/>
      <c r="C11" s="107"/>
      <c r="D11" s="107"/>
      <c r="E11" s="107"/>
      <c r="F11" s="107"/>
      <c r="G11" s="107"/>
      <c r="H11" s="107"/>
      <c r="I11" s="116"/>
    </row>
    <row r="12" spans="1:9" ht="24" thickBot="1">
      <c r="A12" s="130" t="s">
        <v>32</v>
      </c>
      <c r="B12" s="131"/>
      <c r="C12" s="131"/>
      <c r="D12" s="131"/>
      <c r="E12" s="131"/>
      <c r="F12" s="131"/>
      <c r="G12" s="131"/>
      <c r="H12" s="131"/>
      <c r="I12" s="132"/>
    </row>
    <row r="13" spans="1:9" ht="26.25">
      <c r="A13" s="45" t="s">
        <v>33</v>
      </c>
      <c r="B13" s="133" t="s">
        <v>34</v>
      </c>
      <c r="C13" s="134"/>
      <c r="D13" s="46" t="s">
        <v>35</v>
      </c>
      <c r="E13" s="133" t="s">
        <v>36</v>
      </c>
      <c r="F13" s="134"/>
      <c r="G13" s="46" t="s">
        <v>37</v>
      </c>
      <c r="H13" s="133" t="s">
        <v>38</v>
      </c>
      <c r="I13" s="135"/>
    </row>
    <row r="14" spans="1:9" ht="15.75">
      <c r="A14" s="47" t="s">
        <v>39</v>
      </c>
      <c r="B14" s="48" t="s">
        <v>40</v>
      </c>
      <c r="C14" s="49">
        <v>0</v>
      </c>
      <c r="D14" s="136" t="s">
        <v>41</v>
      </c>
      <c r="E14" s="137"/>
      <c r="F14" s="49">
        <v>0</v>
      </c>
      <c r="G14" s="136" t="s">
        <v>42</v>
      </c>
      <c r="H14" s="137"/>
      <c r="I14" s="50">
        <v>0</v>
      </c>
    </row>
    <row r="15" spans="1:9" ht="15.75">
      <c r="A15" s="47"/>
      <c r="B15" s="48" t="s">
        <v>43</v>
      </c>
      <c r="C15" s="49">
        <v>0</v>
      </c>
      <c r="D15" s="136" t="s">
        <v>44</v>
      </c>
      <c r="E15" s="137"/>
      <c r="F15" s="49">
        <v>0</v>
      </c>
      <c r="G15" s="136" t="s">
        <v>45</v>
      </c>
      <c r="H15" s="137"/>
      <c r="I15" s="50">
        <v>0</v>
      </c>
    </row>
    <row r="16" spans="1:9" ht="15.75">
      <c r="A16" s="47" t="s">
        <v>46</v>
      </c>
      <c r="B16" s="48" t="s">
        <v>40</v>
      </c>
      <c r="C16" s="49">
        <v>0</v>
      </c>
      <c r="D16" s="136" t="s">
        <v>47</v>
      </c>
      <c r="E16" s="137"/>
      <c r="F16" s="49">
        <v>0</v>
      </c>
      <c r="G16" s="136" t="s">
        <v>48</v>
      </c>
      <c r="H16" s="137"/>
      <c r="I16" s="50">
        <v>0</v>
      </c>
    </row>
    <row r="17" spans="1:9" ht="15.75">
      <c r="A17" s="47"/>
      <c r="B17" s="48" t="s">
        <v>43</v>
      </c>
      <c r="C17" s="49">
        <v>0</v>
      </c>
      <c r="D17" s="136"/>
      <c r="E17" s="137"/>
      <c r="F17" s="51"/>
      <c r="G17" s="136" t="s">
        <v>49</v>
      </c>
      <c r="H17" s="137"/>
      <c r="I17" s="50">
        <v>0</v>
      </c>
    </row>
    <row r="18" spans="1:9" ht="15.75">
      <c r="A18" s="47" t="s">
        <v>50</v>
      </c>
      <c r="B18" s="48" t="s">
        <v>40</v>
      </c>
      <c r="C18" s="49">
        <v>0</v>
      </c>
      <c r="D18" s="136"/>
      <c r="E18" s="137"/>
      <c r="F18" s="51"/>
      <c r="G18" s="136" t="s">
        <v>51</v>
      </c>
      <c r="H18" s="137"/>
      <c r="I18" s="50">
        <v>0</v>
      </c>
    </row>
    <row r="19" spans="1:9" ht="15.75">
      <c r="A19" s="47"/>
      <c r="B19" s="48" t="s">
        <v>43</v>
      </c>
      <c r="C19" s="49">
        <v>0</v>
      </c>
      <c r="D19" s="136"/>
      <c r="E19" s="137"/>
      <c r="F19" s="51"/>
      <c r="G19" s="136" t="s">
        <v>52</v>
      </c>
      <c r="H19" s="137"/>
      <c r="I19" s="50">
        <v>0</v>
      </c>
    </row>
    <row r="20" spans="1:9" ht="15.75">
      <c r="A20" s="138" t="s">
        <v>53</v>
      </c>
      <c r="B20" s="139"/>
      <c r="C20" s="49">
        <v>0</v>
      </c>
      <c r="D20" s="136"/>
      <c r="E20" s="137"/>
      <c r="F20" s="51"/>
      <c r="G20" s="136"/>
      <c r="H20" s="137"/>
      <c r="I20" s="52"/>
    </row>
    <row r="21" spans="1:9" ht="15.75">
      <c r="A21" s="138" t="s">
        <v>54</v>
      </c>
      <c r="B21" s="139"/>
      <c r="C21" s="49">
        <v>0</v>
      </c>
      <c r="D21" s="136"/>
      <c r="E21" s="137"/>
      <c r="F21" s="51"/>
      <c r="G21" s="136"/>
      <c r="H21" s="137"/>
      <c r="I21" s="52"/>
    </row>
    <row r="22" spans="1:9" ht="15.75">
      <c r="A22" s="138" t="s">
        <v>55</v>
      </c>
      <c r="B22" s="139"/>
      <c r="C22" s="49">
        <f>SUM(C14:C21)</f>
        <v>0</v>
      </c>
      <c r="D22" s="140" t="s">
        <v>56</v>
      </c>
      <c r="E22" s="139"/>
      <c r="F22" s="49">
        <f>SUM(F14:F21)</f>
        <v>0</v>
      </c>
      <c r="G22" s="140" t="s">
        <v>57</v>
      </c>
      <c r="H22" s="139"/>
      <c r="I22" s="50">
        <f>SUM(I14:I21)</f>
        <v>0</v>
      </c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.75">
      <c r="A24" s="144" t="s">
        <v>58</v>
      </c>
      <c r="B24" s="145"/>
      <c r="C24" s="56">
        <v>0</v>
      </c>
      <c r="D24" s="57"/>
      <c r="E24" s="57"/>
      <c r="F24" s="57"/>
      <c r="G24" s="57"/>
      <c r="H24" s="57"/>
      <c r="I24" s="58"/>
    </row>
    <row r="25" spans="1:9" ht="15.75">
      <c r="A25" s="144" t="s">
        <v>59</v>
      </c>
      <c r="B25" s="145"/>
      <c r="C25" s="56">
        <v>0</v>
      </c>
      <c r="D25" s="146" t="s">
        <v>60</v>
      </c>
      <c r="E25" s="145"/>
      <c r="F25" s="56">
        <f>ROUND(C25*(14/100),2)</f>
        <v>0</v>
      </c>
      <c r="G25" s="146" t="s">
        <v>13</v>
      </c>
      <c r="H25" s="145"/>
      <c r="I25" s="59">
        <f>SUM(C24:C26)</f>
        <v>0</v>
      </c>
    </row>
    <row r="26" spans="1:9" ht="15.75">
      <c r="A26" s="144" t="s">
        <v>61</v>
      </c>
      <c r="B26" s="145"/>
      <c r="C26" s="56">
        <f>C22+F22*I22</f>
        <v>0</v>
      </c>
      <c r="D26" s="146" t="s">
        <v>6</v>
      </c>
      <c r="E26" s="145"/>
      <c r="F26" s="56">
        <f>ROUND(C26*(21/100),2)</f>
        <v>0</v>
      </c>
      <c r="G26" s="146" t="s">
        <v>62</v>
      </c>
      <c r="H26" s="145"/>
      <c r="I26" s="59">
        <f>SUM(F25:F26)+I25</f>
        <v>0</v>
      </c>
    </row>
    <row r="27" spans="1:9" ht="12.75">
      <c r="A27" s="60"/>
      <c r="B27" s="57"/>
      <c r="C27" s="57"/>
      <c r="D27" s="57"/>
      <c r="E27" s="57"/>
      <c r="F27" s="57"/>
      <c r="G27" s="57"/>
      <c r="H27" s="57"/>
      <c r="I27" s="58"/>
    </row>
    <row r="28" spans="1:9" ht="15.75">
      <c r="A28" s="148"/>
      <c r="B28" s="149"/>
      <c r="C28" s="150"/>
      <c r="D28" s="161" t="s">
        <v>63</v>
      </c>
      <c r="E28" s="162"/>
      <c r="F28" s="163"/>
      <c r="G28" s="161" t="s">
        <v>64</v>
      </c>
      <c r="H28" s="162"/>
      <c r="I28" s="164"/>
    </row>
    <row r="29" spans="1:9" ht="15.75">
      <c r="A29" s="151"/>
      <c r="B29" s="152"/>
      <c r="C29" s="153"/>
      <c r="D29" s="157" t="s">
        <v>87</v>
      </c>
      <c r="E29" s="158"/>
      <c r="F29" s="159"/>
      <c r="G29" s="157" t="s">
        <v>112</v>
      </c>
      <c r="H29" s="158"/>
      <c r="I29" s="160"/>
    </row>
    <row r="30" spans="1:9" ht="15.75">
      <c r="A30" s="151"/>
      <c r="B30" s="152"/>
      <c r="C30" s="153"/>
      <c r="D30" s="157"/>
      <c r="E30" s="158"/>
      <c r="F30" s="159"/>
      <c r="G30" s="157"/>
      <c r="H30" s="158"/>
      <c r="I30" s="160"/>
    </row>
    <row r="31" spans="1:9" ht="15.75">
      <c r="A31" s="151"/>
      <c r="B31" s="152"/>
      <c r="C31" s="153"/>
      <c r="D31" s="157"/>
      <c r="E31" s="158"/>
      <c r="F31" s="159"/>
      <c r="G31" s="157"/>
      <c r="H31" s="158"/>
      <c r="I31" s="160"/>
    </row>
    <row r="32" spans="1:9" ht="25.5" customHeight="1" thickBot="1">
      <c r="A32" s="154"/>
      <c r="B32" s="155"/>
      <c r="C32" s="156"/>
      <c r="D32" s="141" t="s">
        <v>65</v>
      </c>
      <c r="E32" s="142"/>
      <c r="F32" s="143"/>
      <c r="G32" s="141" t="s">
        <v>65</v>
      </c>
      <c r="H32" s="142"/>
      <c r="I32" s="147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30" sqref="D30"/>
    </sheetView>
  </sheetViews>
  <sheetFormatPr defaultColWidth="9.33203125" defaultRowHeight="10.5"/>
  <cols>
    <col min="1" max="1" width="12" style="0" customWidth="1"/>
    <col min="2" max="2" width="98" style="0" customWidth="1"/>
    <col min="3" max="3" width="7.16015625" style="0" customWidth="1"/>
    <col min="4" max="4" width="13" style="0" customWidth="1"/>
    <col min="5" max="5" width="18.16015625" style="0" customWidth="1"/>
    <col min="6" max="6" width="22.5" style="0" customWidth="1"/>
    <col min="7" max="7" width="11.83203125" style="0" customWidth="1"/>
  </cols>
  <sheetData>
    <row r="1" spans="1:8" ht="18">
      <c r="A1" s="165" t="s">
        <v>5</v>
      </c>
      <c r="B1" s="165"/>
      <c r="C1" s="165"/>
      <c r="D1" s="165"/>
      <c r="E1" s="165"/>
      <c r="F1" s="165"/>
      <c r="G1" s="5"/>
      <c r="H1" s="37"/>
    </row>
    <row r="2" spans="1:8" ht="12">
      <c r="A2" s="166" t="s">
        <v>107</v>
      </c>
      <c r="B2" s="167"/>
      <c r="C2" s="167"/>
      <c r="D2" s="167"/>
      <c r="E2" s="167"/>
      <c r="F2" s="167"/>
      <c r="G2" s="38"/>
      <c r="H2" s="37"/>
    </row>
    <row r="3" spans="1:8" ht="12">
      <c r="A3" s="18" t="s">
        <v>105</v>
      </c>
      <c r="B3" s="6"/>
      <c r="C3" s="6"/>
      <c r="D3" s="6"/>
      <c r="E3" s="13"/>
      <c r="F3" s="6"/>
      <c r="G3" s="38"/>
      <c r="H3" s="37"/>
    </row>
    <row r="4" spans="1:8" ht="12">
      <c r="A4" s="7"/>
      <c r="B4" s="6"/>
      <c r="C4" s="7"/>
      <c r="D4" s="6"/>
      <c r="E4" s="6"/>
      <c r="F4" s="6"/>
      <c r="G4" s="38"/>
      <c r="H4" s="37"/>
    </row>
    <row r="5" spans="1:8" ht="11.25">
      <c r="A5" s="8"/>
      <c r="B5" s="9"/>
      <c r="C5" s="10"/>
      <c r="D5" s="9"/>
      <c r="E5" s="11"/>
      <c r="F5" s="12"/>
      <c r="G5" s="39"/>
      <c r="H5" s="37"/>
    </row>
    <row r="6" spans="1:8" ht="15.75">
      <c r="A6" s="13" t="s">
        <v>15</v>
      </c>
      <c r="B6" s="13"/>
      <c r="C6" s="16"/>
      <c r="D6" s="13"/>
      <c r="E6" s="13"/>
      <c r="F6" s="13"/>
      <c r="G6" s="40"/>
      <c r="H6" s="37"/>
    </row>
    <row r="7" spans="1:8" ht="12.75">
      <c r="A7" s="13" t="s">
        <v>1</v>
      </c>
      <c r="B7" s="13"/>
      <c r="C7" s="16"/>
      <c r="D7" s="13" t="s">
        <v>66</v>
      </c>
      <c r="E7" s="13"/>
      <c r="F7" s="35" t="s">
        <v>5</v>
      </c>
      <c r="G7" s="40"/>
      <c r="H7" s="37"/>
    </row>
    <row r="8" spans="1:8" ht="24">
      <c r="A8" s="13" t="s">
        <v>108</v>
      </c>
      <c r="B8" s="90"/>
      <c r="C8" s="17"/>
      <c r="D8" s="14" t="s">
        <v>106</v>
      </c>
      <c r="E8" s="61" t="s">
        <v>5</v>
      </c>
      <c r="F8" s="36" t="s">
        <v>5</v>
      </c>
      <c r="G8" s="40"/>
      <c r="H8" s="37"/>
    </row>
    <row r="9" spans="1:8" ht="10.5">
      <c r="A9" s="15"/>
      <c r="B9" s="84"/>
      <c r="C9" s="15"/>
      <c r="D9" s="15"/>
      <c r="E9" s="15" t="s">
        <v>5</v>
      </c>
      <c r="F9" s="15"/>
      <c r="G9" s="41"/>
      <c r="H9" s="37"/>
    </row>
    <row r="10" spans="1:8" ht="11.25" thickBot="1">
      <c r="A10" s="1"/>
      <c r="B10" s="2"/>
      <c r="C10" s="2"/>
      <c r="D10" s="2"/>
      <c r="E10" s="3"/>
      <c r="F10" s="4"/>
      <c r="G10" s="42"/>
      <c r="H10" s="43"/>
    </row>
    <row r="11" spans="1:8" ht="15.75" thickBot="1">
      <c r="A11" s="62" t="s">
        <v>7</v>
      </c>
      <c r="B11" s="21" t="s">
        <v>8</v>
      </c>
      <c r="C11" s="23" t="s">
        <v>0</v>
      </c>
      <c r="D11" s="22" t="s">
        <v>9</v>
      </c>
      <c r="E11" s="22" t="s">
        <v>10</v>
      </c>
      <c r="F11" s="24" t="s">
        <v>11</v>
      </c>
      <c r="G11" s="63"/>
      <c r="H11" s="63"/>
    </row>
    <row r="12" spans="1:8" ht="15">
      <c r="A12" s="85" t="s">
        <v>91</v>
      </c>
      <c r="B12" s="67" t="s">
        <v>92</v>
      </c>
      <c r="C12" s="25" t="s">
        <v>12</v>
      </c>
      <c r="D12" s="28">
        <v>1</v>
      </c>
      <c r="E12" s="91"/>
      <c r="F12" s="19">
        <f>E12*D12</f>
        <v>0</v>
      </c>
      <c r="G12" s="44"/>
      <c r="H12" s="44"/>
    </row>
    <row r="13" spans="1:8" ht="15">
      <c r="A13" s="86" t="s">
        <v>93</v>
      </c>
      <c r="B13" s="74" t="s">
        <v>94</v>
      </c>
      <c r="C13" s="87" t="s">
        <v>12</v>
      </c>
      <c r="D13" s="88">
        <v>1</v>
      </c>
      <c r="E13" s="92"/>
      <c r="F13" s="89">
        <f aca="true" t="shared" si="0" ref="F13:F18">E13*D13</f>
        <v>0</v>
      </c>
      <c r="G13" s="44"/>
      <c r="H13" s="44"/>
    </row>
    <row r="14" spans="1:8" ht="15">
      <c r="A14" s="86" t="s">
        <v>95</v>
      </c>
      <c r="B14" s="74" t="s">
        <v>96</v>
      </c>
      <c r="C14" s="87" t="s">
        <v>72</v>
      </c>
      <c r="D14" s="88">
        <v>2</v>
      </c>
      <c r="E14" s="92"/>
      <c r="F14" s="89">
        <f t="shared" si="0"/>
        <v>0</v>
      </c>
      <c r="G14" s="44"/>
      <c r="H14" s="44"/>
    </row>
    <row r="15" spans="1:8" ht="15">
      <c r="A15" s="86" t="s">
        <v>97</v>
      </c>
      <c r="B15" s="74" t="s">
        <v>98</v>
      </c>
      <c r="C15" s="87" t="s">
        <v>12</v>
      </c>
      <c r="D15" s="88">
        <v>1</v>
      </c>
      <c r="E15" s="92"/>
      <c r="F15" s="89">
        <f t="shared" si="0"/>
        <v>0</v>
      </c>
      <c r="G15" s="44"/>
      <c r="H15" s="44"/>
    </row>
    <row r="16" spans="1:8" ht="15">
      <c r="A16" s="86" t="s">
        <v>99</v>
      </c>
      <c r="B16" s="74" t="s">
        <v>100</v>
      </c>
      <c r="C16" s="87" t="s">
        <v>12</v>
      </c>
      <c r="D16" s="88">
        <v>8</v>
      </c>
      <c r="E16" s="92"/>
      <c r="F16" s="89">
        <f t="shared" si="0"/>
        <v>0</v>
      </c>
      <c r="G16" s="44"/>
      <c r="H16" s="44"/>
    </row>
    <row r="17" spans="1:8" ht="15">
      <c r="A17" s="86" t="s">
        <v>101</v>
      </c>
      <c r="B17" s="74" t="s">
        <v>102</v>
      </c>
      <c r="C17" s="87" t="s">
        <v>12</v>
      </c>
      <c r="D17" s="88">
        <v>1</v>
      </c>
      <c r="E17" s="92"/>
      <c r="F17" s="89">
        <f t="shared" si="0"/>
        <v>0</v>
      </c>
      <c r="G17" s="44"/>
      <c r="H17" s="44"/>
    </row>
    <row r="18" spans="1:8" ht="15">
      <c r="A18" s="70">
        <v>113746</v>
      </c>
      <c r="B18" s="68" t="s">
        <v>90</v>
      </c>
      <c r="C18" s="27" t="s">
        <v>2</v>
      </c>
      <c r="D18" s="29">
        <v>9405</v>
      </c>
      <c r="E18" s="93"/>
      <c r="F18" s="20">
        <f t="shared" si="0"/>
        <v>0</v>
      </c>
      <c r="G18" s="64" t="s">
        <v>5</v>
      </c>
      <c r="H18" s="65" t="s">
        <v>5</v>
      </c>
    </row>
    <row r="19" spans="1:8" ht="15">
      <c r="A19" s="70">
        <v>93818</v>
      </c>
      <c r="B19" s="68" t="s">
        <v>70</v>
      </c>
      <c r="C19" s="27" t="s">
        <v>2</v>
      </c>
      <c r="D19" s="29">
        <v>9405</v>
      </c>
      <c r="E19" s="93"/>
      <c r="F19" s="20">
        <f aca="true" t="shared" si="1" ref="F19:F26">E19*D19</f>
        <v>0</v>
      </c>
      <c r="G19" s="64"/>
      <c r="H19" s="64"/>
    </row>
    <row r="20" spans="1:8" ht="15">
      <c r="A20" s="77" t="s">
        <v>75</v>
      </c>
      <c r="B20" s="76" t="s">
        <v>76</v>
      </c>
      <c r="C20" s="27" t="s">
        <v>2</v>
      </c>
      <c r="D20" s="75">
        <v>9405</v>
      </c>
      <c r="E20" s="93"/>
      <c r="F20" s="20">
        <f t="shared" si="1"/>
        <v>0</v>
      </c>
      <c r="G20" s="64"/>
      <c r="H20" s="64"/>
    </row>
    <row r="21" spans="1:8" ht="15">
      <c r="A21" s="77" t="s">
        <v>73</v>
      </c>
      <c r="B21" s="76" t="s">
        <v>74</v>
      </c>
      <c r="C21" s="27" t="s">
        <v>2</v>
      </c>
      <c r="D21" s="75">
        <v>9405</v>
      </c>
      <c r="E21" s="93"/>
      <c r="F21" s="20">
        <f t="shared" si="1"/>
        <v>0</v>
      </c>
      <c r="G21" s="64"/>
      <c r="H21" s="64"/>
    </row>
    <row r="22" spans="1:8" ht="15">
      <c r="A22" s="70">
        <v>572223</v>
      </c>
      <c r="B22" s="68" t="s">
        <v>69</v>
      </c>
      <c r="C22" s="27" t="s">
        <v>2</v>
      </c>
      <c r="D22" s="29">
        <v>18810</v>
      </c>
      <c r="E22" s="93"/>
      <c r="F22" s="20">
        <f t="shared" si="1"/>
        <v>0</v>
      </c>
      <c r="G22" s="64"/>
      <c r="H22" s="64"/>
    </row>
    <row r="23" spans="1:8" ht="15">
      <c r="A23" s="71">
        <v>113762</v>
      </c>
      <c r="B23" s="68" t="s">
        <v>103</v>
      </c>
      <c r="C23" s="27" t="s">
        <v>4</v>
      </c>
      <c r="D23" s="29">
        <v>30</v>
      </c>
      <c r="E23" s="93"/>
      <c r="F23" s="20">
        <f t="shared" si="1"/>
        <v>0</v>
      </c>
      <c r="G23" s="64"/>
      <c r="H23" s="64"/>
    </row>
    <row r="24" spans="1:8" ht="15">
      <c r="A24" s="71">
        <v>931312</v>
      </c>
      <c r="B24" s="68" t="s">
        <v>71</v>
      </c>
      <c r="C24" s="27" t="s">
        <v>4</v>
      </c>
      <c r="D24" s="29">
        <v>30</v>
      </c>
      <c r="E24" s="93"/>
      <c r="F24" s="20">
        <f t="shared" si="1"/>
        <v>0</v>
      </c>
      <c r="G24" s="64"/>
      <c r="H24" s="64"/>
    </row>
    <row r="25" spans="1:8" ht="15">
      <c r="A25" s="70">
        <v>12922</v>
      </c>
      <c r="B25" s="68" t="s">
        <v>67</v>
      </c>
      <c r="C25" s="27" t="s">
        <v>2</v>
      </c>
      <c r="D25" s="29">
        <v>1650</v>
      </c>
      <c r="E25" s="94"/>
      <c r="F25" s="20">
        <f t="shared" si="1"/>
        <v>0</v>
      </c>
      <c r="G25" s="64"/>
      <c r="H25" s="64"/>
    </row>
    <row r="26" spans="1:8" ht="15">
      <c r="A26" s="70">
        <v>56962</v>
      </c>
      <c r="B26" s="68" t="s">
        <v>68</v>
      </c>
      <c r="C26" s="27" t="s">
        <v>2</v>
      </c>
      <c r="D26" s="29">
        <v>1650</v>
      </c>
      <c r="E26" s="94"/>
      <c r="F26" s="20">
        <f t="shared" si="1"/>
        <v>0</v>
      </c>
      <c r="G26" s="66"/>
      <c r="H26" s="66"/>
    </row>
    <row r="27" spans="1:8" ht="15">
      <c r="A27" s="70">
        <v>15112</v>
      </c>
      <c r="B27" s="68" t="s">
        <v>86</v>
      </c>
      <c r="C27" s="27" t="s">
        <v>3</v>
      </c>
      <c r="D27" s="29">
        <v>247.5</v>
      </c>
      <c r="E27" s="94"/>
      <c r="F27" s="20">
        <f aca="true" t="shared" si="2" ref="F27:F35">E27*D27</f>
        <v>0</v>
      </c>
      <c r="G27" s="66"/>
      <c r="H27" s="66"/>
    </row>
    <row r="28" spans="1:8" ht="15">
      <c r="A28" s="70">
        <v>12932</v>
      </c>
      <c r="B28" s="68" t="s">
        <v>85</v>
      </c>
      <c r="C28" s="27" t="s">
        <v>4</v>
      </c>
      <c r="D28" s="29">
        <v>2400</v>
      </c>
      <c r="E28" s="94"/>
      <c r="F28" s="20">
        <f t="shared" si="2"/>
        <v>0</v>
      </c>
      <c r="G28" s="66"/>
      <c r="H28" s="66"/>
    </row>
    <row r="29" spans="1:8" ht="15">
      <c r="A29" s="70">
        <v>15112</v>
      </c>
      <c r="B29" s="68" t="s">
        <v>104</v>
      </c>
      <c r="C29" s="27" t="s">
        <v>3</v>
      </c>
      <c r="D29" s="29">
        <v>1680</v>
      </c>
      <c r="E29" s="94"/>
      <c r="F29" s="20">
        <f t="shared" si="2"/>
        <v>0</v>
      </c>
      <c r="G29" s="66"/>
      <c r="H29" s="66"/>
    </row>
    <row r="30" spans="1:8" ht="15">
      <c r="A30" s="70">
        <v>113727</v>
      </c>
      <c r="B30" s="68" t="s">
        <v>77</v>
      </c>
      <c r="C30" s="27" t="s">
        <v>16</v>
      </c>
      <c r="D30" s="29">
        <v>50</v>
      </c>
      <c r="E30" s="94"/>
      <c r="F30" s="20">
        <f t="shared" si="2"/>
        <v>0</v>
      </c>
      <c r="G30" s="66"/>
      <c r="H30" s="66"/>
    </row>
    <row r="31" spans="1:8" ht="15">
      <c r="A31" s="70">
        <v>131738</v>
      </c>
      <c r="B31" s="68" t="s">
        <v>78</v>
      </c>
      <c r="C31" s="27" t="s">
        <v>16</v>
      </c>
      <c r="D31" s="29">
        <v>70</v>
      </c>
      <c r="E31" s="94"/>
      <c r="F31" s="20">
        <f t="shared" si="2"/>
        <v>0</v>
      </c>
      <c r="G31" s="66"/>
      <c r="H31" s="66"/>
    </row>
    <row r="32" spans="1:8" ht="15">
      <c r="A32" s="70">
        <v>21450</v>
      </c>
      <c r="B32" s="68" t="s">
        <v>79</v>
      </c>
      <c r="C32" s="27" t="s">
        <v>16</v>
      </c>
      <c r="D32" s="29">
        <v>70</v>
      </c>
      <c r="E32" s="94"/>
      <c r="F32" s="20">
        <f t="shared" si="2"/>
        <v>0</v>
      </c>
      <c r="G32" s="66"/>
      <c r="H32" s="66"/>
    </row>
    <row r="33" spans="1:8" ht="15">
      <c r="A33" s="70">
        <v>572121</v>
      </c>
      <c r="B33" s="68" t="s">
        <v>80</v>
      </c>
      <c r="C33" s="27" t="s">
        <v>2</v>
      </c>
      <c r="D33" s="29">
        <v>400</v>
      </c>
      <c r="E33" s="94"/>
      <c r="F33" s="20">
        <f t="shared" si="2"/>
        <v>0</v>
      </c>
      <c r="G33" s="66"/>
      <c r="H33" s="66"/>
    </row>
    <row r="34" spans="1:8" ht="15">
      <c r="A34" s="78" t="s">
        <v>83</v>
      </c>
      <c r="B34" s="68" t="s">
        <v>81</v>
      </c>
      <c r="C34" s="27" t="s">
        <v>2</v>
      </c>
      <c r="D34" s="29">
        <v>400</v>
      </c>
      <c r="E34" s="94"/>
      <c r="F34" s="20">
        <f t="shared" si="2"/>
        <v>0</v>
      </c>
      <c r="G34" s="66"/>
      <c r="H34" s="66"/>
    </row>
    <row r="35" spans="1:8" ht="15">
      <c r="A35" s="70">
        <v>15330</v>
      </c>
      <c r="B35" s="68" t="s">
        <v>82</v>
      </c>
      <c r="C35" s="27" t="s">
        <v>3</v>
      </c>
      <c r="D35" s="29">
        <v>120</v>
      </c>
      <c r="E35" s="94"/>
      <c r="F35" s="20">
        <f t="shared" si="2"/>
        <v>0</v>
      </c>
      <c r="G35" s="66"/>
      <c r="H35" s="66"/>
    </row>
    <row r="36" spans="1:8" ht="15">
      <c r="A36" s="79">
        <v>91228</v>
      </c>
      <c r="B36" s="80" t="s">
        <v>89</v>
      </c>
      <c r="C36" s="81" t="s">
        <v>72</v>
      </c>
      <c r="D36" s="82">
        <v>120</v>
      </c>
      <c r="E36" s="95"/>
      <c r="F36" s="83">
        <f>E36*D36</f>
        <v>0</v>
      </c>
      <c r="G36" s="64"/>
      <c r="H36" s="64"/>
    </row>
    <row r="37" spans="1:8" ht="15">
      <c r="A37" s="79">
        <v>915221</v>
      </c>
      <c r="B37" s="80" t="s">
        <v>84</v>
      </c>
      <c r="C37" s="81" t="s">
        <v>2</v>
      </c>
      <c r="D37" s="82">
        <v>1376</v>
      </c>
      <c r="E37" s="95"/>
      <c r="F37" s="83">
        <f>E37*D37</f>
        <v>0</v>
      </c>
      <c r="G37" s="64"/>
      <c r="H37" s="64"/>
    </row>
    <row r="38" spans="1:8" ht="15.75" thickBot="1">
      <c r="A38" s="79">
        <v>915211</v>
      </c>
      <c r="B38" s="80" t="s">
        <v>88</v>
      </c>
      <c r="C38" s="81" t="s">
        <v>2</v>
      </c>
      <c r="D38" s="96">
        <v>1376</v>
      </c>
      <c r="E38" s="97"/>
      <c r="F38" s="83">
        <f>E38*D38</f>
        <v>0</v>
      </c>
      <c r="G38" s="44"/>
      <c r="H38" s="44"/>
    </row>
    <row r="39" spans="1:8" ht="15">
      <c r="A39" s="98"/>
      <c r="B39" s="67" t="s">
        <v>13</v>
      </c>
      <c r="C39" s="99"/>
      <c r="D39" s="99"/>
      <c r="E39" s="100" t="s">
        <v>5</v>
      </c>
      <c r="F39" s="101">
        <f>SUM(F12:F38)</f>
        <v>0</v>
      </c>
      <c r="G39" s="44"/>
      <c r="H39" s="44"/>
    </row>
    <row r="40" spans="1:8" ht="15">
      <c r="A40" s="72"/>
      <c r="B40" s="68" t="s">
        <v>6</v>
      </c>
      <c r="C40" s="26"/>
      <c r="D40" s="26"/>
      <c r="E40" s="30" t="s">
        <v>5</v>
      </c>
      <c r="F40" s="31">
        <f>F39*0.21</f>
        <v>0</v>
      </c>
      <c r="G40" s="44"/>
      <c r="H40" s="44"/>
    </row>
    <row r="41" spans="1:6" ht="15.75" thickBot="1">
      <c r="A41" s="73"/>
      <c r="B41" s="69" t="s">
        <v>14</v>
      </c>
      <c r="C41" s="32"/>
      <c r="D41" s="32"/>
      <c r="E41" s="33" t="s">
        <v>5</v>
      </c>
      <c r="F41" s="34">
        <f>F40+F39</f>
        <v>0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Karásek Tomáš</cp:lastModifiedBy>
  <cp:lastPrinted>2022-01-31T12:28:01Z</cp:lastPrinted>
  <dcterms:created xsi:type="dcterms:W3CDTF">2014-05-16T09:31:30Z</dcterms:created>
  <dcterms:modified xsi:type="dcterms:W3CDTF">2022-05-16T11:05:18Z</dcterms:modified>
  <cp:category/>
  <cp:version/>
  <cp:contentType/>
  <cp:contentStatus/>
</cp:coreProperties>
</file>