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'rozpočet'!$A$1:$G$33</definedName>
  </definedNames>
  <calcPr fullCalcOnLoad="1"/>
</workbook>
</file>

<file path=xl/sharedStrings.xml><?xml version="1.0" encoding="utf-8"?>
<sst xmlns="http://schemas.openxmlformats.org/spreadsheetml/2006/main" count="145" uniqueCount="122">
  <si>
    <t>KPL</t>
  </si>
  <si>
    <t>M3</t>
  </si>
  <si>
    <t>M</t>
  </si>
  <si>
    <t>M2</t>
  </si>
  <si>
    <t>SPOJOVACÍ POSTŘIK Z EMULZE DO 0,5KG/M2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</si>
  <si>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</si>
  <si>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</si>
  <si>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</si>
  <si>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</si>
  <si>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</si>
  <si>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</si>
  <si>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</si>
  <si>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</si>
  <si>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</si>
  <si>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</si>
  <si>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</si>
  <si>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</si>
  <si>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</si>
  <si>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</si>
  <si>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</si>
  <si>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</si>
  <si>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</si>
  <si>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</si>
  <si>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</si>
  <si>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</si>
  <si>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</si>
  <si>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</si>
  <si>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</si>
  <si>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</si>
  <si>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</si>
  <si>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</si>
  <si>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</si>
  <si>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</si>
  <si>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</si>
  <si>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</si>
  <si>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</si>
  <si>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</si>
  <si>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</si>
  <si>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</si>
  <si>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</si>
  <si>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</si>
  <si>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</si>
  <si>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</si>
  <si>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</si>
  <si>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</si>
  <si>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</si>
  <si>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</si>
  <si>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</si>
  <si>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</si>
  <si>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</si>
  <si>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</si>
  <si>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</si>
  <si>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</si>
  <si>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</si>
  <si>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</si>
  <si>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</si>
  <si>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</si>
  <si>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</si>
  <si>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</si>
  <si>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</si>
  <si>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</si>
  <si>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</si>
  <si>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</si>
  <si>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</si>
  <si>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</si>
  <si>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</si>
  <si>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</si>
  <si>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</si>
  <si>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</si>
  <si>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</si>
  <si>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</si>
  <si>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</si>
  <si>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</si>
  <si>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KSÚS Středočeského kraje příspěvková organizace</t>
  </si>
  <si>
    <t>574A44</t>
  </si>
  <si>
    <t>ŘEZÁNÍ ASFALTOVÉHO KRYTU VOZOVEK TL DO 50MM</t>
  </si>
  <si>
    <t>R položka</t>
  </si>
  <si>
    <t>Termín výstavby:</t>
  </si>
  <si>
    <t>Zdroj financování:</t>
  </si>
  <si>
    <t>ZO za KSUSSK:</t>
  </si>
  <si>
    <t>Podpis ZO</t>
  </si>
  <si>
    <t>ASFALTOVÝ BETON PRO OBRUSNÉ VRSTVY ACO 11+ TL. 50MM</t>
  </si>
  <si>
    <t>t</t>
  </si>
  <si>
    <t>Zdroj položek/cen: www.sfdi.cz (OTSKP 2023)</t>
  </si>
  <si>
    <t>574C06</t>
  </si>
  <si>
    <t>ASFALTOVÝ BETON PRO LOŽNÍ VRSTVY ACL 16+</t>
  </si>
  <si>
    <t>FRÉZOVÁNÍ DRÁŽKY PRŮŘEZU DO 100MM2 V ASFALTOVÉ VOZOVCE</t>
  </si>
  <si>
    <t>m</t>
  </si>
  <si>
    <t>029113</t>
  </si>
  <si>
    <t>OSTAT POŽADAVKY - GEODETICKÉ ZAMĚŘENÍ - CELKY</t>
  </si>
  <si>
    <t>KS</t>
  </si>
  <si>
    <t>Objednatel</t>
  </si>
  <si>
    <t>Zhotovitel</t>
  </si>
  <si>
    <t>Ing. Aleš Čermák, Ph.D.,MBA- ředitel</t>
  </si>
  <si>
    <t>Oprava vozovky</t>
  </si>
  <si>
    <t>ŠPZ 2024</t>
  </si>
  <si>
    <t xml:space="preserve">úplná uzavírka </t>
  </si>
  <si>
    <t>014103.R</t>
  </si>
  <si>
    <t>ULOŹENÍ ODPADU ZE STAVBY NA SKLÁDKU S OPRÁVNĚNÍM K OPĚTOVNÉMU VYUŽITÍ - RECYKLAČNÍ STŘEDISKO</t>
  </si>
  <si>
    <t>ZPEVNĚNÍ KRAJNIC Z RECYKLOVANÉHO MATERIÁLU TL. DO 100MM</t>
  </si>
  <si>
    <t>OČIŠTĚNÍ ASFALTOVÝCH VOZOVEK ZAMETENÍM (SAMOSBĚR)</t>
  </si>
  <si>
    <t>DIO V Č.ZAJIŠTĚNÍ, ZAJIŠTĚNÍ A VYTYČENÍ ING. SÍTÍ</t>
  </si>
  <si>
    <t xml:space="preserve">                                                                   Dodavatel odkoupí recyklát za cenu 70Kč/t - vytěženo ... t</t>
  </si>
  <si>
    <t>TĚSNĚNÍ DILATAČ. SPAR ASF. ZÁLIVKOU</t>
  </si>
  <si>
    <t>89921-2</t>
  </si>
  <si>
    <t>VÝŠKOVÁ ÚPRAVA ŠACHTY, VPUSTI, POKLOPY</t>
  </si>
  <si>
    <t>600*(2*0,5)</t>
  </si>
  <si>
    <t>FRÉZOVÁNÍ ZPEVNĚNÝCH PLOCH ASFALTOVÝCH,ODVOZ DO 20 KM</t>
  </si>
  <si>
    <t>III/0048 Na Dole od konce mostu- Zbenice konec obce</t>
  </si>
  <si>
    <t>Zbenice</t>
  </si>
  <si>
    <t xml:space="preserve"> silnice č. III/0048  2,900-1,800 km</t>
  </si>
  <si>
    <t>574C08</t>
  </si>
  <si>
    <t>ASFALTOVÝ BETON PRO LOŽNÍ VRSTVY ACL 22+</t>
  </si>
  <si>
    <t>vyrovnáka náves zastávk</t>
  </si>
  <si>
    <t>frézování 5 cm obec a napojení  3500*0,05  náves + 650</t>
  </si>
  <si>
    <t xml:space="preserve"> dosypání v obci cca 200</t>
  </si>
  <si>
    <t xml:space="preserve">Položka zahrnuje : Náklad na uložení do recyklačního střediska či na skládku s oprávněním k opětovnému využítí dodaného typu odpadu. Zhotovitel doloží  platné oprávnění opravňující ho k nakládání s odpady. Dále předloží doklady o uložení tzv.Průvodku odpadu (s uvedením SPZ, množství-váhy, názvu odpadu, místo dalšího využí odpadu). Tuto průvodu odsouhlasí zástupci smluvních stran.                                                                               </t>
  </si>
  <si>
    <t>ČIŠTĚNÍ KRAJNIC OD NÁNOSU TL. DO 100MM  (VČ. ODVOZU)</t>
  </si>
  <si>
    <t>VODOROVNÉ DOPRAVNÍ ZNAČENÍ BARVOU HLADKÉ - DODÁVKA A POKLÁDKA</t>
  </si>
  <si>
    <t>vodící proužky 12,5 cm s balotinou mimo obec</t>
  </si>
  <si>
    <t>700*0,1*1,4 krajnice                     850*0,25*1,4 příkopy</t>
  </si>
  <si>
    <t>ČIŠTĚNÍ PŘÍKOPU DO 0,25M3/M S ODVOZEM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</si>
</sst>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12" fillId="0" borderId="24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" fontId="12" fillId="0" borderId="27" xfId="0" applyNumberFormat="1" applyFont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horizontal="right" vertical="center"/>
      <protection/>
    </xf>
    <xf numFmtId="0" fontId="12" fillId="34" borderId="28" xfId="0" applyFont="1" applyFill="1" applyBorder="1" applyAlignment="1" applyProtection="1">
      <alignment horizontal="right" vertical="center"/>
      <protection/>
    </xf>
    <xf numFmtId="0" fontId="12" fillId="34" borderId="21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37" fontId="0" fillId="0" borderId="13" xfId="0" applyNumberFormat="1" applyBorder="1" applyAlignment="1">
      <alignment horizontal="center" vertical="top" wrapText="1"/>
    </xf>
    <xf numFmtId="2" fontId="4" fillId="0" borderId="13" xfId="0" applyNumberFormat="1" applyFont="1" applyBorder="1" applyAlignment="1" applyProtection="1">
      <alignment vertical="top"/>
      <protection/>
    </xf>
    <xf numFmtId="4" fontId="4" fillId="0" borderId="13" xfId="0" applyNumberFormat="1" applyFont="1" applyBorder="1" applyAlignment="1" applyProtection="1">
      <alignment vertical="top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vertical="top"/>
      <protection/>
    </xf>
    <xf numFmtId="0" fontId="18" fillId="0" borderId="30" xfId="0" applyFont="1" applyBorder="1" applyAlignment="1" applyProtection="1">
      <alignment horizontal="left" vertical="center"/>
      <protection/>
    </xf>
    <xf numFmtId="2" fontId="4" fillId="0" borderId="30" xfId="0" applyNumberFormat="1" applyFont="1" applyBorder="1" applyAlignment="1" applyProtection="1">
      <alignment vertical="top"/>
      <protection/>
    </xf>
    <xf numFmtId="4" fontId="4" fillId="0" borderId="30" xfId="0" applyNumberFormat="1" applyFont="1" applyBorder="1" applyAlignment="1" applyProtection="1">
      <alignment vertical="top"/>
      <protection/>
    </xf>
    <xf numFmtId="0" fontId="12" fillId="34" borderId="31" xfId="0" applyFont="1" applyFill="1" applyBorder="1" applyAlignment="1" applyProtection="1">
      <alignment vertical="center"/>
      <protection/>
    </xf>
    <xf numFmtId="0" fontId="23" fillId="0" borderId="0" xfId="45" applyFont="1" applyAlignment="1" applyProtection="1">
      <alignment horizontal="left" vertical="center" wrapText="1"/>
      <protection locked="0"/>
    </xf>
    <xf numFmtId="0" fontId="18" fillId="35" borderId="32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vertical="center"/>
    </xf>
    <xf numFmtId="1" fontId="18" fillId="0" borderId="19" xfId="0" applyNumberFormat="1" applyFont="1" applyBorder="1" applyAlignment="1">
      <alignment horizontal="left" vertical="center"/>
    </xf>
    <xf numFmtId="49" fontId="18" fillId="0" borderId="33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4" fontId="4" fillId="0" borderId="18" xfId="0" applyNumberFormat="1" applyFont="1" applyBorder="1" applyAlignment="1" applyProtection="1">
      <alignment vertical="center"/>
      <protection/>
    </xf>
    <xf numFmtId="4" fontId="18" fillId="0" borderId="18" xfId="0" applyNumberFormat="1" applyFont="1" applyBorder="1" applyAlignment="1">
      <alignment vertical="center"/>
    </xf>
    <xf numFmtId="4" fontId="4" fillId="0" borderId="34" xfId="0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1" fontId="18" fillId="0" borderId="22" xfId="0" applyNumberFormat="1" applyFont="1" applyBorder="1" applyAlignment="1">
      <alignment horizontal="left" vertical="center"/>
    </xf>
    <xf numFmtId="49" fontId="18" fillId="0" borderId="3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4" fontId="4" fillId="0" borderId="23" xfId="0" applyNumberFormat="1" applyFont="1" applyBorder="1" applyAlignment="1" applyProtection="1">
      <alignment vertical="center"/>
      <protection/>
    </xf>
    <xf numFmtId="4" fontId="18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 applyProtection="1">
      <alignment vertical="center"/>
      <protection/>
    </xf>
    <xf numFmtId="177" fontId="18" fillId="0" borderId="3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" fontId="4" fillId="0" borderId="13" xfId="0" applyNumberFormat="1" applyFont="1" applyBorder="1" applyAlignment="1" applyProtection="1">
      <alignment vertical="center"/>
      <protection/>
    </xf>
    <xf numFmtId="4" fontId="18" fillId="0" borderId="13" xfId="0" applyNumberFormat="1" applyFont="1" applyBorder="1" applyAlignment="1">
      <alignment vertical="center"/>
    </xf>
    <xf numFmtId="4" fontId="4" fillId="0" borderId="12" xfId="0" applyNumberFormat="1" applyFont="1" applyBorder="1" applyAlignment="1" applyProtection="1">
      <alignment vertical="center"/>
      <protection/>
    </xf>
    <xf numFmtId="0" fontId="18" fillId="0" borderId="32" xfId="0" applyFont="1" applyBorder="1" applyAlignment="1">
      <alignment horizontal="center" vertical="center"/>
    </xf>
    <xf numFmtId="0" fontId="0" fillId="0" borderId="13" xfId="0" applyBorder="1" applyAlignment="1" applyProtection="1">
      <alignment vertical="top" wrapText="1"/>
      <protection/>
    </xf>
    <xf numFmtId="49" fontId="18" fillId="0" borderId="3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4" fontId="4" fillId="0" borderId="36" xfId="0" applyNumberFormat="1" applyFont="1" applyBorder="1" applyAlignment="1" applyProtection="1">
      <alignment vertical="center"/>
      <protection/>
    </xf>
    <xf numFmtId="1" fontId="18" fillId="0" borderId="37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4" fontId="4" fillId="0" borderId="26" xfId="0" applyNumberFormat="1" applyFont="1" applyBorder="1" applyAlignment="1" applyProtection="1">
      <alignment vertical="center"/>
      <protection/>
    </xf>
    <xf numFmtId="4" fontId="18" fillId="0" borderId="26" xfId="0" applyNumberFormat="1" applyFont="1" applyBorder="1" applyAlignment="1">
      <alignment vertical="center"/>
    </xf>
    <xf numFmtId="4" fontId="4" fillId="0" borderId="27" xfId="0" applyNumberFormat="1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29" xfId="0" applyNumberFormat="1" applyFont="1" applyFill="1" applyBorder="1" applyAlignment="1" applyProtection="1">
      <alignment horizontal="left" vertical="center"/>
      <protection/>
    </xf>
    <xf numFmtId="0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41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42" xfId="0" applyNumberFormat="1" applyFont="1" applyBorder="1" applyAlignment="1" applyProtection="1">
      <alignment horizontal="left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48" xfId="0" applyNumberFormat="1" applyFont="1" applyFill="1" applyBorder="1" applyAlignment="1" applyProtection="1">
      <alignment horizontal="left" vertical="center"/>
      <protection/>
    </xf>
    <xf numFmtId="0" fontId="20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Border="1" applyAlignment="1" applyProtection="1">
      <alignment horizontal="left" vertical="center"/>
      <protection/>
    </xf>
    <xf numFmtId="49" fontId="5" fillId="0" borderId="51" xfId="0" applyNumberFormat="1" applyFont="1" applyBorder="1" applyAlignment="1" applyProtection="1">
      <alignment horizontal="left" vertical="center"/>
      <protection/>
    </xf>
    <xf numFmtId="49" fontId="5" fillId="0" borderId="52" xfId="0" applyNumberFormat="1" applyFont="1" applyBorder="1" applyAlignment="1" applyProtection="1">
      <alignment horizontal="left" vertical="center"/>
      <protection/>
    </xf>
    <xf numFmtId="49" fontId="7" fillId="0" borderId="41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53" xfId="0" applyNumberFormat="1" applyFont="1" applyBorder="1" applyAlignment="1" applyProtection="1">
      <alignment horizontal="left" vertical="center"/>
      <protection/>
    </xf>
    <xf numFmtId="49" fontId="7" fillId="0" borderId="42" xfId="0" applyNumberFormat="1" applyFont="1" applyBorder="1" applyAlignment="1" applyProtection="1">
      <alignment horizontal="left" vertical="center"/>
      <protection/>
    </xf>
    <xf numFmtId="49" fontId="5" fillId="0" borderId="53" xfId="0" applyNumberFormat="1" applyFont="1" applyBorder="1" applyAlignment="1" applyProtection="1">
      <alignment horizontal="left" vertical="center"/>
      <protection/>
    </xf>
    <xf numFmtId="49" fontId="5" fillId="0" borderId="54" xfId="0" applyNumberFormat="1" applyFont="1" applyBorder="1" applyAlignment="1" applyProtection="1">
      <alignment horizontal="left" vertical="center"/>
      <protection/>
    </xf>
    <xf numFmtId="49" fontId="22" fillId="0" borderId="41" xfId="0" applyNumberFormat="1" applyFont="1" applyBorder="1" applyAlignment="1" applyProtection="1">
      <alignment horizontal="left" vertical="center" wrapText="1"/>
      <protection/>
    </xf>
    <xf numFmtId="49" fontId="22" fillId="0" borderId="0" xfId="0" applyNumberFormat="1" applyFont="1" applyBorder="1" applyAlignment="1" applyProtection="1">
      <alignment horizontal="left" vertical="center" wrapText="1"/>
      <protection/>
    </xf>
    <xf numFmtId="49" fontId="22" fillId="0" borderId="53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7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I1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7.16015625" style="3" customWidth="1"/>
    <col min="6" max="6" width="36.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14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10" ht="12.75" customHeight="1">
      <c r="A2" s="116" t="s">
        <v>48</v>
      </c>
      <c r="B2" s="117"/>
      <c r="C2" s="120" t="s">
        <v>108</v>
      </c>
      <c r="D2" s="120"/>
      <c r="E2" s="122" t="s">
        <v>47</v>
      </c>
      <c r="F2" s="123" t="s">
        <v>73</v>
      </c>
      <c r="G2" s="124"/>
      <c r="H2" s="122" t="s">
        <v>42</v>
      </c>
      <c r="I2" s="127" t="s">
        <v>65</v>
      </c>
      <c r="J2" s="4"/>
    </row>
    <row r="3" spans="1:10" ht="12.75">
      <c r="A3" s="118"/>
      <c r="B3" s="119"/>
      <c r="C3" s="121"/>
      <c r="D3" s="121"/>
      <c r="E3" s="119"/>
      <c r="F3" s="125"/>
      <c r="G3" s="126"/>
      <c r="H3" s="119"/>
      <c r="I3" s="128"/>
      <c r="J3" s="4"/>
    </row>
    <row r="4" spans="1:10" ht="12.75" customHeight="1">
      <c r="A4" s="129" t="s">
        <v>46</v>
      </c>
      <c r="B4" s="119"/>
      <c r="C4" s="130" t="s">
        <v>94</v>
      </c>
      <c r="D4" s="131"/>
      <c r="E4" s="134" t="s">
        <v>45</v>
      </c>
      <c r="F4" s="134"/>
      <c r="G4" s="119"/>
      <c r="H4" s="134" t="s">
        <v>42</v>
      </c>
      <c r="I4" s="135"/>
      <c r="J4" s="4"/>
    </row>
    <row r="5" spans="1:10" ht="12.75">
      <c r="A5" s="118"/>
      <c r="B5" s="119"/>
      <c r="C5" s="132"/>
      <c r="D5" s="133"/>
      <c r="E5" s="119"/>
      <c r="F5" s="119"/>
      <c r="G5" s="119"/>
      <c r="H5" s="119"/>
      <c r="I5" s="128"/>
      <c r="J5" s="4"/>
    </row>
    <row r="6" spans="1:10" ht="12.75" customHeight="1">
      <c r="A6" s="129" t="s">
        <v>44</v>
      </c>
      <c r="B6" s="119"/>
      <c r="C6" s="136" t="s">
        <v>110</v>
      </c>
      <c r="D6" s="137"/>
      <c r="E6" s="134" t="s">
        <v>43</v>
      </c>
      <c r="F6" s="134"/>
      <c r="G6" s="119"/>
      <c r="H6" s="134" t="s">
        <v>42</v>
      </c>
      <c r="I6" s="135"/>
      <c r="J6" s="4"/>
    </row>
    <row r="7" spans="1:10" ht="12.75">
      <c r="A7" s="118"/>
      <c r="B7" s="119"/>
      <c r="C7" s="138"/>
      <c r="D7" s="139"/>
      <c r="E7" s="119"/>
      <c r="F7" s="119"/>
      <c r="G7" s="119"/>
      <c r="H7" s="119"/>
      <c r="I7" s="128"/>
      <c r="J7" s="4"/>
    </row>
    <row r="8" spans="1:10" ht="12.75">
      <c r="A8" s="129" t="s">
        <v>77</v>
      </c>
      <c r="B8" s="119"/>
      <c r="C8" s="119">
        <v>2024</v>
      </c>
      <c r="D8" s="119"/>
      <c r="E8" s="134" t="s">
        <v>79</v>
      </c>
      <c r="F8" s="119"/>
      <c r="G8" s="119"/>
      <c r="H8" s="134" t="s">
        <v>80</v>
      </c>
      <c r="I8" s="135"/>
      <c r="J8" s="4"/>
    </row>
    <row r="9" spans="1:10" ht="12.75">
      <c r="A9" s="118"/>
      <c r="B9" s="119"/>
      <c r="C9" s="119"/>
      <c r="D9" s="119"/>
      <c r="E9" s="119"/>
      <c r="F9" s="119"/>
      <c r="G9" s="119"/>
      <c r="H9" s="119"/>
      <c r="I9" s="128"/>
      <c r="J9" s="4"/>
    </row>
    <row r="10" spans="1:10" ht="12.75">
      <c r="A10" s="129" t="s">
        <v>78</v>
      </c>
      <c r="B10" s="119"/>
      <c r="C10" s="134" t="s">
        <v>95</v>
      </c>
      <c r="D10" s="119"/>
      <c r="E10" s="134" t="s">
        <v>41</v>
      </c>
      <c r="F10" s="134"/>
      <c r="G10" s="119"/>
      <c r="H10" s="134" t="s">
        <v>40</v>
      </c>
      <c r="I10" s="140"/>
      <c r="J10" s="4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8"/>
      <c r="J11" s="4"/>
    </row>
    <row r="12" spans="1:9" ht="23.25" customHeight="1" thickBot="1">
      <c r="A12" s="141" t="s">
        <v>39</v>
      </c>
      <c r="B12" s="142"/>
      <c r="C12" s="142"/>
      <c r="D12" s="142"/>
      <c r="E12" s="142"/>
      <c r="F12" s="142"/>
      <c r="G12" s="142"/>
      <c r="H12" s="142"/>
      <c r="I12" s="143"/>
    </row>
    <row r="13" spans="1:10" ht="26.25" customHeight="1">
      <c r="A13" s="20" t="s">
        <v>38</v>
      </c>
      <c r="B13" s="144" t="s">
        <v>37</v>
      </c>
      <c r="C13" s="145"/>
      <c r="D13" s="19" t="s">
        <v>36</v>
      </c>
      <c r="E13" s="144" t="s">
        <v>35</v>
      </c>
      <c r="F13" s="145"/>
      <c r="G13" s="19" t="s">
        <v>34</v>
      </c>
      <c r="H13" s="144" t="s">
        <v>33</v>
      </c>
      <c r="I13" s="146"/>
      <c r="J13" s="4"/>
    </row>
    <row r="14" spans="1:10" ht="15" customHeight="1">
      <c r="A14" s="14" t="s">
        <v>32</v>
      </c>
      <c r="B14" s="16" t="s">
        <v>22</v>
      </c>
      <c r="C14" s="13">
        <f>SUM(rozpočet!G29)</f>
        <v>0</v>
      </c>
      <c r="D14" s="147" t="s">
        <v>31</v>
      </c>
      <c r="E14" s="148"/>
      <c r="F14" s="13">
        <v>0</v>
      </c>
      <c r="G14" s="147" t="s">
        <v>30</v>
      </c>
      <c r="H14" s="148"/>
      <c r="I14" s="12">
        <v>0</v>
      </c>
      <c r="J14" s="4"/>
    </row>
    <row r="15" spans="1:11" ht="15" customHeight="1">
      <c r="A15" s="14"/>
      <c r="B15" s="16" t="s">
        <v>20</v>
      </c>
      <c r="C15" s="13">
        <v>0</v>
      </c>
      <c r="D15" s="147" t="s">
        <v>29</v>
      </c>
      <c r="E15" s="148"/>
      <c r="F15" s="13">
        <v>0</v>
      </c>
      <c r="G15" s="147" t="s">
        <v>28</v>
      </c>
      <c r="H15" s="148"/>
      <c r="I15" s="12">
        <v>0</v>
      </c>
      <c r="J15" s="4"/>
      <c r="K15" s="18"/>
    </row>
    <row r="16" spans="1:10" ht="15" customHeight="1">
      <c r="A16" s="14" t="s">
        <v>27</v>
      </c>
      <c r="B16" s="16" t="s">
        <v>22</v>
      </c>
      <c r="C16" s="13">
        <v>0</v>
      </c>
      <c r="D16" s="147" t="s">
        <v>26</v>
      </c>
      <c r="E16" s="148"/>
      <c r="F16" s="13">
        <v>0</v>
      </c>
      <c r="G16" s="147" t="s">
        <v>25</v>
      </c>
      <c r="H16" s="148"/>
      <c r="I16" s="12">
        <v>0</v>
      </c>
      <c r="J16" s="4"/>
    </row>
    <row r="17" spans="1:10" ht="15" customHeight="1">
      <c r="A17" s="14"/>
      <c r="B17" s="16" t="s">
        <v>20</v>
      </c>
      <c r="C17" s="13">
        <v>0</v>
      </c>
      <c r="D17" s="147"/>
      <c r="E17" s="148"/>
      <c r="F17" s="17"/>
      <c r="G17" s="147" t="s">
        <v>24</v>
      </c>
      <c r="H17" s="148"/>
      <c r="I17" s="12">
        <v>0</v>
      </c>
      <c r="J17" s="4"/>
    </row>
    <row r="18" spans="1:10" ht="15" customHeight="1">
      <c r="A18" s="14" t="s">
        <v>23</v>
      </c>
      <c r="B18" s="16" t="s">
        <v>22</v>
      </c>
      <c r="C18" s="13">
        <v>0</v>
      </c>
      <c r="D18" s="147"/>
      <c r="E18" s="148"/>
      <c r="F18" s="17"/>
      <c r="G18" s="147" t="s">
        <v>21</v>
      </c>
      <c r="H18" s="148"/>
      <c r="I18" s="12">
        <v>0</v>
      </c>
      <c r="J18" s="4"/>
    </row>
    <row r="19" spans="1:10" ht="15" customHeight="1">
      <c r="A19" s="14"/>
      <c r="B19" s="16" t="s">
        <v>20</v>
      </c>
      <c r="C19" s="13">
        <v>0</v>
      </c>
      <c r="D19" s="147"/>
      <c r="E19" s="148"/>
      <c r="F19" s="17"/>
      <c r="G19" s="147" t="s">
        <v>19</v>
      </c>
      <c r="H19" s="148"/>
      <c r="I19" s="12">
        <v>0</v>
      </c>
      <c r="J19" s="4"/>
    </row>
    <row r="20" spans="1:10" ht="15" customHeight="1">
      <c r="A20" s="154" t="s">
        <v>18</v>
      </c>
      <c r="B20" s="150"/>
      <c r="C20" s="13">
        <v>0</v>
      </c>
      <c r="D20" s="147"/>
      <c r="E20" s="148"/>
      <c r="F20" s="17"/>
      <c r="G20" s="147"/>
      <c r="H20" s="148"/>
      <c r="I20" s="15"/>
      <c r="J20" s="4"/>
    </row>
    <row r="21" spans="1:10" ht="15" customHeight="1">
      <c r="A21" s="154" t="s">
        <v>17</v>
      </c>
      <c r="B21" s="150"/>
      <c r="C21" s="13">
        <v>0</v>
      </c>
      <c r="D21" s="147"/>
      <c r="E21" s="148"/>
      <c r="F21" s="17"/>
      <c r="G21" s="147"/>
      <c r="H21" s="148"/>
      <c r="I21" s="15"/>
      <c r="J21" s="4"/>
    </row>
    <row r="22" spans="1:10" ht="16.5" customHeight="1">
      <c r="A22" s="154" t="s">
        <v>16</v>
      </c>
      <c r="B22" s="150"/>
      <c r="C22" s="13">
        <f>SUM(C14:C21)</f>
        <v>0</v>
      </c>
      <c r="D22" s="149" t="s">
        <v>15</v>
      </c>
      <c r="E22" s="150"/>
      <c r="F22" s="13">
        <f>SUM(F14:F21)</f>
        <v>0</v>
      </c>
      <c r="G22" s="149" t="s">
        <v>14</v>
      </c>
      <c r="H22" s="150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51" t="s">
        <v>13</v>
      </c>
      <c r="B24" s="152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51" t="s">
        <v>12</v>
      </c>
      <c r="B25" s="152"/>
      <c r="C25" s="8">
        <v>0</v>
      </c>
      <c r="D25" s="153" t="s">
        <v>11</v>
      </c>
      <c r="E25" s="152"/>
      <c r="F25" s="8">
        <f>ROUND(C25*(14/100),2)</f>
        <v>0</v>
      </c>
      <c r="G25" s="153" t="s">
        <v>10</v>
      </c>
      <c r="H25" s="152"/>
      <c r="I25" s="7">
        <f>SUM(C24:C26)</f>
        <v>0</v>
      </c>
      <c r="J25" s="4"/>
    </row>
    <row r="26" spans="1:10" ht="15" customHeight="1">
      <c r="A26" s="151" t="s">
        <v>9</v>
      </c>
      <c r="B26" s="152"/>
      <c r="C26" s="8">
        <f>C22+F22*I22</f>
        <v>0</v>
      </c>
      <c r="D26" s="153" t="s">
        <v>8</v>
      </c>
      <c r="E26" s="152"/>
      <c r="F26" s="8">
        <f>ROUND(C26*(21/100),2)</f>
        <v>0</v>
      </c>
      <c r="G26" s="153" t="s">
        <v>7</v>
      </c>
      <c r="H26" s="152"/>
      <c r="I26" s="7">
        <f>SUM(F25:F26)+I25</f>
        <v>0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58"/>
      <c r="B28" s="159"/>
      <c r="C28" s="159"/>
      <c r="D28" s="168" t="s">
        <v>91</v>
      </c>
      <c r="E28" s="169"/>
      <c r="F28" s="170"/>
      <c r="G28" s="168" t="s">
        <v>92</v>
      </c>
      <c r="H28" s="169"/>
      <c r="I28" s="176"/>
      <c r="J28" s="4"/>
    </row>
    <row r="29" spans="1:10" ht="14.25" customHeight="1">
      <c r="A29" s="160"/>
      <c r="B29" s="161"/>
      <c r="C29" s="161"/>
      <c r="D29" s="177" t="s">
        <v>5</v>
      </c>
      <c r="E29" s="178"/>
      <c r="F29" s="179"/>
      <c r="G29" s="155"/>
      <c r="H29" s="156"/>
      <c r="I29" s="157"/>
      <c r="J29" s="4"/>
    </row>
    <row r="30" spans="1:10" ht="14.25" customHeight="1">
      <c r="A30" s="160"/>
      <c r="B30" s="161"/>
      <c r="C30" s="161"/>
      <c r="D30" s="171" t="s">
        <v>93</v>
      </c>
      <c r="E30" s="172"/>
      <c r="F30" s="173"/>
      <c r="G30" s="171"/>
      <c r="H30" s="172"/>
      <c r="I30" s="174"/>
      <c r="J30" s="4"/>
    </row>
    <row r="31" spans="1:10" ht="14.25" customHeight="1">
      <c r="A31" s="160"/>
      <c r="B31" s="161"/>
      <c r="C31" s="161"/>
      <c r="D31" s="155"/>
      <c r="E31" s="156"/>
      <c r="F31" s="175"/>
      <c r="G31" s="155"/>
      <c r="H31" s="156"/>
      <c r="I31" s="157"/>
      <c r="J31" s="4"/>
    </row>
    <row r="32" spans="1:10" ht="25.5" customHeight="1" thickBot="1">
      <c r="A32" s="162"/>
      <c r="B32" s="163"/>
      <c r="C32" s="163"/>
      <c r="D32" s="164" t="s">
        <v>6</v>
      </c>
      <c r="E32" s="165"/>
      <c r="F32" s="166"/>
      <c r="G32" s="164" t="s">
        <v>6</v>
      </c>
      <c r="H32" s="165"/>
      <c r="I32" s="167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20.66015625" style="21" customWidth="1"/>
    <col min="11" max="16384" width="10.5" style="21" customWidth="1"/>
  </cols>
  <sheetData>
    <row r="1" spans="1:9" s="1" customFormat="1" ht="27.75" customHeight="1" thickBot="1">
      <c r="A1" s="181" t="s">
        <v>64</v>
      </c>
      <c r="B1" s="181"/>
      <c r="C1" s="181"/>
      <c r="D1" s="181"/>
      <c r="E1" s="181"/>
      <c r="F1" s="181"/>
      <c r="G1" s="181"/>
      <c r="H1" s="48"/>
      <c r="I1" s="35"/>
    </row>
    <row r="2" spans="2:9" s="1" customFormat="1" ht="12.75" customHeight="1">
      <c r="B2" s="67" t="s">
        <v>63</v>
      </c>
      <c r="C2" s="120" t="s">
        <v>108</v>
      </c>
      <c r="D2" s="120"/>
      <c r="E2" s="46"/>
      <c r="F2" s="46"/>
      <c r="G2" s="46"/>
      <c r="H2" s="45"/>
      <c r="I2" s="35"/>
    </row>
    <row r="3" spans="2:9" s="1" customFormat="1" ht="12.75" customHeight="1">
      <c r="B3" s="67" t="s">
        <v>68</v>
      </c>
      <c r="C3" s="121"/>
      <c r="D3" s="121"/>
      <c r="E3" s="46"/>
      <c r="F3" s="38"/>
      <c r="G3" s="46"/>
      <c r="H3" s="45"/>
      <c r="I3" s="35"/>
    </row>
    <row r="4" spans="2:9" s="1" customFormat="1" ht="13.5" customHeight="1">
      <c r="B4" s="67" t="s">
        <v>72</v>
      </c>
      <c r="C4" s="68" t="s">
        <v>109</v>
      </c>
      <c r="D4" s="47"/>
      <c r="E4" s="46"/>
      <c r="F4" s="46"/>
      <c r="G4" s="46"/>
      <c r="H4" s="45"/>
      <c r="I4" s="35"/>
    </row>
    <row r="5" spans="2:9" s="1" customFormat="1" ht="1.5" customHeight="1">
      <c r="B5" s="69"/>
      <c r="C5" s="70"/>
      <c r="D5" s="44"/>
      <c r="E5" s="43"/>
      <c r="F5" s="42"/>
      <c r="G5" s="41"/>
      <c r="H5" s="40"/>
      <c r="I5" s="35"/>
    </row>
    <row r="6" spans="2:9" s="1" customFormat="1" ht="20.25" customHeight="1">
      <c r="B6" s="67" t="s">
        <v>69</v>
      </c>
      <c r="C6" s="68" t="s">
        <v>70</v>
      </c>
      <c r="D6" s="39"/>
      <c r="E6" s="38"/>
      <c r="F6" s="38"/>
      <c r="G6" s="38"/>
      <c r="H6" s="36"/>
      <c r="I6" s="35"/>
    </row>
    <row r="7" spans="2:9" s="1" customFormat="1" ht="12.75" customHeight="1">
      <c r="B7" s="67" t="s">
        <v>62</v>
      </c>
      <c r="C7" s="67" t="s">
        <v>71</v>
      </c>
      <c r="D7" s="39"/>
      <c r="E7" s="39" t="s">
        <v>61</v>
      </c>
      <c r="F7" s="182"/>
      <c r="G7" s="182"/>
      <c r="H7" s="36"/>
      <c r="I7" s="35"/>
    </row>
    <row r="8" spans="2:9" s="1" customFormat="1" ht="12.75" customHeight="1">
      <c r="B8" s="67"/>
      <c r="C8" s="70"/>
      <c r="D8" s="37"/>
      <c r="E8" s="37" t="s">
        <v>60</v>
      </c>
      <c r="F8" s="183"/>
      <c r="G8" s="183"/>
      <c r="H8" s="36"/>
      <c r="I8" s="35"/>
    </row>
    <row r="9" ht="11.25" customHeight="1" thickBot="1"/>
    <row r="10" spans="1:10" s="27" customFormat="1" ht="21" thickBot="1">
      <c r="A10" s="80" t="s">
        <v>66</v>
      </c>
      <c r="B10" s="51" t="s">
        <v>59</v>
      </c>
      <c r="C10" s="52" t="s">
        <v>58</v>
      </c>
      <c r="D10" s="66" t="s">
        <v>57</v>
      </c>
      <c r="E10" s="64" t="s">
        <v>56</v>
      </c>
      <c r="F10" s="64" t="s">
        <v>55</v>
      </c>
      <c r="G10" s="65" t="s">
        <v>54</v>
      </c>
      <c r="H10" s="50" t="s">
        <v>53</v>
      </c>
      <c r="I10" s="34" t="s">
        <v>52</v>
      </c>
      <c r="J10" s="31" t="s">
        <v>51</v>
      </c>
    </row>
    <row r="11" spans="1:10" s="49" customFormat="1" ht="12.75">
      <c r="A11" s="84" t="s">
        <v>67</v>
      </c>
      <c r="B11" s="85" t="s">
        <v>76</v>
      </c>
      <c r="C11" s="86" t="s">
        <v>101</v>
      </c>
      <c r="D11" s="86" t="s">
        <v>0</v>
      </c>
      <c r="E11" s="87">
        <v>1</v>
      </c>
      <c r="F11" s="88"/>
      <c r="G11" s="89">
        <f aca="true" t="shared" si="0" ref="G11:G28">F11*E11</f>
        <v>0</v>
      </c>
      <c r="H11" s="90"/>
      <c r="I11" s="91"/>
      <c r="J11" s="31" t="s">
        <v>96</v>
      </c>
    </row>
    <row r="12" spans="1:10" s="49" customFormat="1" ht="12.75">
      <c r="A12" s="92">
        <v>2</v>
      </c>
      <c r="B12" s="93" t="s">
        <v>88</v>
      </c>
      <c r="C12" s="94" t="s">
        <v>89</v>
      </c>
      <c r="D12" s="94" t="s">
        <v>90</v>
      </c>
      <c r="E12" s="95">
        <v>1</v>
      </c>
      <c r="F12" s="96"/>
      <c r="G12" s="97">
        <f t="shared" si="0"/>
        <v>0</v>
      </c>
      <c r="H12" s="90"/>
      <c r="I12" s="91"/>
      <c r="J12" s="31"/>
    </row>
    <row r="13" spans="1:10" s="49" customFormat="1" ht="43.5" customHeight="1">
      <c r="A13" s="92">
        <v>3</v>
      </c>
      <c r="B13" s="98">
        <v>113728</v>
      </c>
      <c r="C13" s="99" t="s">
        <v>107</v>
      </c>
      <c r="D13" s="99" t="s">
        <v>1</v>
      </c>
      <c r="E13" s="100">
        <v>200</v>
      </c>
      <c r="F13" s="101"/>
      <c r="G13" s="102">
        <f t="shared" si="0"/>
        <v>0</v>
      </c>
      <c r="H13" s="71" t="s">
        <v>102</v>
      </c>
      <c r="I13" s="91"/>
      <c r="J13" s="71" t="s">
        <v>114</v>
      </c>
    </row>
    <row r="14" spans="1:10" s="49" customFormat="1" ht="12.75">
      <c r="A14" s="92">
        <v>4</v>
      </c>
      <c r="B14" s="98">
        <v>93818</v>
      </c>
      <c r="C14" s="99" t="s">
        <v>100</v>
      </c>
      <c r="D14" s="99" t="s">
        <v>3</v>
      </c>
      <c r="E14" s="100">
        <v>7325</v>
      </c>
      <c r="F14" s="101"/>
      <c r="G14" s="102">
        <f>F14*E14</f>
        <v>0</v>
      </c>
      <c r="H14" s="90"/>
      <c r="I14" s="91"/>
      <c r="J14" s="31"/>
    </row>
    <row r="15" spans="1:10" s="49" customFormat="1" ht="12.75">
      <c r="A15" s="92">
        <v>5</v>
      </c>
      <c r="B15" s="98" t="s">
        <v>111</v>
      </c>
      <c r="C15" s="99" t="s">
        <v>112</v>
      </c>
      <c r="D15" s="99" t="s">
        <v>1</v>
      </c>
      <c r="E15" s="100">
        <v>35</v>
      </c>
      <c r="F15" s="101"/>
      <c r="G15" s="102">
        <f>F15*E15</f>
        <v>0</v>
      </c>
      <c r="H15" s="90"/>
      <c r="I15" s="91"/>
      <c r="J15" s="31" t="s">
        <v>113</v>
      </c>
    </row>
    <row r="16" spans="1:10" s="49" customFormat="1" ht="12.75">
      <c r="A16" s="92">
        <v>6</v>
      </c>
      <c r="B16" s="98" t="s">
        <v>84</v>
      </c>
      <c r="C16" s="99" t="s">
        <v>85</v>
      </c>
      <c r="D16" s="99" t="s">
        <v>1</v>
      </c>
      <c r="E16" s="100">
        <v>195</v>
      </c>
      <c r="F16" s="101"/>
      <c r="G16" s="102">
        <f t="shared" si="0"/>
        <v>0</v>
      </c>
      <c r="H16" s="90"/>
      <c r="I16" s="91"/>
      <c r="J16" s="31"/>
    </row>
    <row r="17" spans="1:10" s="49" customFormat="1" ht="12.75">
      <c r="A17" s="92">
        <v>7</v>
      </c>
      <c r="B17" s="98" t="s">
        <v>74</v>
      </c>
      <c r="C17" s="99" t="s">
        <v>81</v>
      </c>
      <c r="D17" s="99" t="s">
        <v>3</v>
      </c>
      <c r="E17" s="100">
        <v>7325</v>
      </c>
      <c r="F17" s="101"/>
      <c r="G17" s="102">
        <f>F17*E17</f>
        <v>0</v>
      </c>
      <c r="H17" s="90"/>
      <c r="I17" s="91"/>
      <c r="J17" s="31"/>
    </row>
    <row r="18" spans="1:10" s="49" customFormat="1" ht="12.75">
      <c r="A18" s="92">
        <v>8</v>
      </c>
      <c r="B18" s="98">
        <v>572213</v>
      </c>
      <c r="C18" s="99" t="s">
        <v>4</v>
      </c>
      <c r="D18" s="99" t="s">
        <v>3</v>
      </c>
      <c r="E18" s="100">
        <v>11875</v>
      </c>
      <c r="F18" s="101"/>
      <c r="G18" s="102">
        <f t="shared" si="0"/>
        <v>0</v>
      </c>
      <c r="H18" s="90"/>
      <c r="I18" s="91"/>
      <c r="J18" s="31"/>
    </row>
    <row r="19" spans="1:10" s="49" customFormat="1" ht="12.75">
      <c r="A19" s="92">
        <v>9</v>
      </c>
      <c r="B19" s="103">
        <v>113761</v>
      </c>
      <c r="C19" s="99" t="s">
        <v>86</v>
      </c>
      <c r="D19" s="99" t="s">
        <v>2</v>
      </c>
      <c r="E19" s="100">
        <v>180</v>
      </c>
      <c r="F19" s="101"/>
      <c r="G19" s="102">
        <f t="shared" si="0"/>
        <v>0</v>
      </c>
      <c r="H19" s="90"/>
      <c r="I19" s="91"/>
      <c r="J19" s="31"/>
    </row>
    <row r="20" spans="1:10" s="49" customFormat="1" ht="12.75">
      <c r="A20" s="92">
        <v>10</v>
      </c>
      <c r="B20" s="98">
        <v>931312</v>
      </c>
      <c r="C20" s="99" t="s">
        <v>103</v>
      </c>
      <c r="D20" s="99" t="s">
        <v>2</v>
      </c>
      <c r="E20" s="100">
        <v>180</v>
      </c>
      <c r="F20" s="101"/>
      <c r="G20" s="102">
        <f t="shared" si="0"/>
        <v>0</v>
      </c>
      <c r="H20" s="90"/>
      <c r="I20" s="91"/>
      <c r="J20" s="31"/>
    </row>
    <row r="21" spans="1:10" s="49" customFormat="1" ht="12.75">
      <c r="A21" s="92">
        <v>11</v>
      </c>
      <c r="B21" s="103">
        <v>919111</v>
      </c>
      <c r="C21" s="99" t="s">
        <v>75</v>
      </c>
      <c r="D21" s="99" t="s">
        <v>2</v>
      </c>
      <c r="E21" s="100">
        <v>180</v>
      </c>
      <c r="F21" s="101"/>
      <c r="G21" s="102">
        <f t="shared" si="0"/>
        <v>0</v>
      </c>
      <c r="H21" s="90"/>
      <c r="I21" s="91"/>
      <c r="J21" s="31"/>
    </row>
    <row r="22" spans="1:10" s="49" customFormat="1" ht="12.75">
      <c r="A22" s="92">
        <v>12</v>
      </c>
      <c r="B22" s="103" t="s">
        <v>104</v>
      </c>
      <c r="C22" s="99" t="s">
        <v>105</v>
      </c>
      <c r="D22" s="99" t="s">
        <v>90</v>
      </c>
      <c r="E22" s="100">
        <v>1</v>
      </c>
      <c r="F22" s="101"/>
      <c r="G22" s="102">
        <f>F22*E22</f>
        <v>0</v>
      </c>
      <c r="H22" s="90"/>
      <c r="I22" s="91"/>
      <c r="J22" s="31"/>
    </row>
    <row r="23" spans="1:10" s="49" customFormat="1" ht="20.25">
      <c r="A23" s="92">
        <v>13</v>
      </c>
      <c r="B23" s="82">
        <v>915211</v>
      </c>
      <c r="C23" s="83" t="s">
        <v>118</v>
      </c>
      <c r="D23" s="83" t="s">
        <v>3</v>
      </c>
      <c r="E23" s="100">
        <v>187.5</v>
      </c>
      <c r="F23" s="101"/>
      <c r="G23" s="102">
        <f>F23*E23</f>
        <v>0</v>
      </c>
      <c r="H23" s="90"/>
      <c r="I23" s="91"/>
      <c r="J23" s="104" t="s">
        <v>119</v>
      </c>
    </row>
    <row r="24" spans="1:10" s="49" customFormat="1" ht="12.75">
      <c r="A24" s="92">
        <v>14</v>
      </c>
      <c r="B24" s="103">
        <v>12922</v>
      </c>
      <c r="C24" s="99" t="s">
        <v>117</v>
      </c>
      <c r="D24" s="99" t="s">
        <v>3</v>
      </c>
      <c r="E24" s="100">
        <v>700</v>
      </c>
      <c r="F24" s="101"/>
      <c r="G24" s="102">
        <f t="shared" si="0"/>
        <v>0</v>
      </c>
      <c r="H24" s="90"/>
      <c r="I24" s="91"/>
      <c r="J24" s="31" t="s">
        <v>106</v>
      </c>
    </row>
    <row r="25" spans="1:10" s="49" customFormat="1" ht="26.25">
      <c r="A25" s="92">
        <v>15</v>
      </c>
      <c r="B25" s="105" t="s">
        <v>97</v>
      </c>
      <c r="C25" s="106" t="s">
        <v>98</v>
      </c>
      <c r="D25" s="99" t="s">
        <v>82</v>
      </c>
      <c r="E25" s="100">
        <v>396</v>
      </c>
      <c r="F25" s="101"/>
      <c r="G25" s="102">
        <f t="shared" si="0"/>
        <v>0</v>
      </c>
      <c r="H25" s="90"/>
      <c r="I25" s="91"/>
      <c r="J25" s="104" t="s">
        <v>120</v>
      </c>
    </row>
    <row r="26" spans="1:10" s="49" customFormat="1" ht="40.5">
      <c r="A26" s="92"/>
      <c r="B26" s="105"/>
      <c r="C26" s="81" t="s">
        <v>116</v>
      </c>
      <c r="D26" s="74"/>
      <c r="E26" s="72"/>
      <c r="F26" s="73"/>
      <c r="G26" s="107"/>
      <c r="H26" s="90"/>
      <c r="I26" s="91"/>
      <c r="J26" s="31"/>
    </row>
    <row r="27" spans="1:10" s="49" customFormat="1" ht="12.75">
      <c r="A27" s="92">
        <v>16</v>
      </c>
      <c r="B27" s="75">
        <v>12931</v>
      </c>
      <c r="C27" s="76" t="s">
        <v>121</v>
      </c>
      <c r="D27" s="77" t="s">
        <v>87</v>
      </c>
      <c r="E27" s="78">
        <v>850</v>
      </c>
      <c r="F27" s="79"/>
      <c r="G27" s="107">
        <f t="shared" si="0"/>
        <v>0</v>
      </c>
      <c r="H27" s="90"/>
      <c r="I27" s="91"/>
      <c r="J27" s="31"/>
    </row>
    <row r="28" spans="1:10" s="49" customFormat="1" ht="13.5" thickBot="1">
      <c r="A28" s="108">
        <v>17</v>
      </c>
      <c r="B28" s="109">
        <v>56962</v>
      </c>
      <c r="C28" s="110" t="s">
        <v>99</v>
      </c>
      <c r="D28" s="110" t="s">
        <v>3</v>
      </c>
      <c r="E28" s="111">
        <v>900</v>
      </c>
      <c r="F28" s="112"/>
      <c r="G28" s="113">
        <f t="shared" si="0"/>
        <v>0</v>
      </c>
      <c r="H28" s="90"/>
      <c r="I28" s="91"/>
      <c r="J28" s="31" t="s">
        <v>115</v>
      </c>
    </row>
    <row r="29" spans="1:10" s="27" customFormat="1" ht="15">
      <c r="A29" s="32"/>
      <c r="B29" s="53"/>
      <c r="C29" s="54" t="s">
        <v>10</v>
      </c>
      <c r="D29" s="54"/>
      <c r="E29" s="54"/>
      <c r="F29" s="55" t="s">
        <v>5</v>
      </c>
      <c r="G29" s="56">
        <f>SUM(G11:G28)</f>
        <v>0</v>
      </c>
      <c r="H29" s="30"/>
      <c r="I29" s="30"/>
      <c r="J29" s="29"/>
    </row>
    <row r="30" spans="1:10" s="27" customFormat="1" ht="15">
      <c r="A30" s="32"/>
      <c r="B30" s="57"/>
      <c r="C30" s="33" t="s">
        <v>8</v>
      </c>
      <c r="D30" s="33"/>
      <c r="E30" s="33"/>
      <c r="F30" s="58" t="s">
        <v>5</v>
      </c>
      <c r="G30" s="59">
        <f>G29*0.21</f>
        <v>0</v>
      </c>
      <c r="H30" s="30"/>
      <c r="I30" s="30"/>
      <c r="J30" s="29"/>
    </row>
    <row r="31" spans="1:10" s="27" customFormat="1" ht="15" thickBot="1">
      <c r="A31" s="32"/>
      <c r="B31" s="60"/>
      <c r="C31" s="61" t="s">
        <v>50</v>
      </c>
      <c r="D31" s="61"/>
      <c r="E31" s="61"/>
      <c r="F31" s="62" t="s">
        <v>5</v>
      </c>
      <c r="G31" s="63">
        <f>G30+G29</f>
        <v>0</v>
      </c>
      <c r="H31" s="30"/>
      <c r="I31" s="30"/>
      <c r="J31" s="29"/>
    </row>
    <row r="32" spans="8:10" ht="24" customHeight="1">
      <c r="H32" s="30"/>
      <c r="I32" s="30"/>
      <c r="J32" s="29"/>
    </row>
    <row r="33" spans="2:10" ht="12" customHeight="1">
      <c r="B33" s="180" t="s">
        <v>83</v>
      </c>
      <c r="C33" s="180"/>
      <c r="H33" s="30"/>
      <c r="I33" s="30"/>
      <c r="J33" s="29"/>
    </row>
    <row r="34" spans="8:10" ht="12" customHeight="1">
      <c r="H34" s="30"/>
      <c r="I34" s="30"/>
      <c r="J34" s="29"/>
    </row>
    <row r="35" spans="8:10" ht="12" customHeight="1">
      <c r="H35" s="28"/>
      <c r="I35" s="28"/>
      <c r="J35" s="27"/>
    </row>
    <row r="36" spans="8:10" ht="12" customHeight="1">
      <c r="H36" s="28"/>
      <c r="I36" s="28"/>
      <c r="J36" s="27"/>
    </row>
    <row r="37" spans="8:10" ht="12" customHeight="1">
      <c r="H37" s="28"/>
      <c r="I37" s="28"/>
      <c r="J37" s="27"/>
    </row>
  </sheetData>
  <sheetProtection/>
  <mergeCells count="5">
    <mergeCell ref="B33:C33"/>
    <mergeCell ref="A1:G1"/>
    <mergeCell ref="F7:G7"/>
    <mergeCell ref="F8:G8"/>
    <mergeCell ref="C2:D3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2023-11-27T05:40:34Z</cp:lastPrinted>
  <dcterms:created xsi:type="dcterms:W3CDTF">2014-05-16T09:31:30Z</dcterms:created>
  <dcterms:modified xsi:type="dcterms:W3CDTF">2024-04-04T05:23:37Z</dcterms:modified>
  <cp:category/>
  <cp:version/>
  <cp:contentType/>
  <cp:contentStatus/>
</cp:coreProperties>
</file>